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ory Thompson\gt3 Group Dropbox\Greg Thompson\gt3 Group\Organizations\Memphis School of Excellence\2020 Charter Application\Budget Sections\MSE Budget Models in Excel\"/>
    </mc:Choice>
  </mc:AlternateContent>
  <xr:revisionPtr revIDLastSave="0" documentId="13_ncr:1_{044FA7CC-367D-4659-91A9-56E7E9BD45FB}" xr6:coauthVersionLast="45" xr6:coauthVersionMax="45" xr10:uidLastSave="{00000000-0000-0000-0000-000000000000}"/>
  <bookViews>
    <workbookView xWindow="-120" yWindow="-120" windowWidth="51840" windowHeight="20880" activeTab="2" xr2:uid="{00000000-000D-0000-FFFF-FFFF00000000}"/>
  </bookViews>
  <sheets>
    <sheet name="SST Summary" sheetId="1" r:id="rId1"/>
    <sheet name="SST Rev&amp;Exp" sheetId="2" r:id="rId2"/>
    <sheet name="SST Staffing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7" i="3" l="1"/>
  <c r="CD36" i="3"/>
  <c r="CD37" i="3" s="1"/>
  <c r="BO36" i="3"/>
  <c r="AZ36" i="3"/>
  <c r="AZ37" i="3" s="1"/>
  <c r="AK36" i="3"/>
  <c r="AK37" i="3" s="1"/>
  <c r="V36" i="3"/>
  <c r="V37" i="3" s="1"/>
  <c r="G36" i="3"/>
  <c r="CD35" i="3"/>
  <c r="BO35" i="3"/>
  <c r="AZ35" i="3"/>
  <c r="AK35" i="3"/>
  <c r="V35" i="3"/>
  <c r="G35" i="3"/>
  <c r="Y33" i="3"/>
  <c r="P33" i="3"/>
  <c r="J33" i="3"/>
  <c r="CM32" i="3"/>
  <c r="CK32" i="3"/>
  <c r="CF32" i="3"/>
  <c r="BX32" i="3"/>
  <c r="BV32" i="3"/>
  <c r="BQ32" i="3"/>
  <c r="BI32" i="3"/>
  <c r="BG32" i="3"/>
  <c r="BB32" i="3"/>
  <c r="AT32" i="3"/>
  <c r="AR32" i="3"/>
  <c r="AN32" i="3"/>
  <c r="AM32" i="3"/>
  <c r="AE32" i="3"/>
  <c r="AC32" i="3"/>
  <c r="AA32" i="3"/>
  <c r="Z32" i="3"/>
  <c r="CM31" i="3"/>
  <c r="CK31" i="3"/>
  <c r="CF31" i="3"/>
  <c r="BY31" i="3"/>
  <c r="BX31" i="3"/>
  <c r="BV31" i="3"/>
  <c r="BQ31" i="3"/>
  <c r="BI31" i="3"/>
  <c r="BG31" i="3"/>
  <c r="BB31" i="3"/>
  <c r="AT31" i="3"/>
  <c r="AR31" i="3"/>
  <c r="AP31" i="3"/>
  <c r="AN31" i="3"/>
  <c r="AO31" i="3" s="1"/>
  <c r="AM31" i="3"/>
  <c r="AE31" i="3"/>
  <c r="AC31" i="3"/>
  <c r="AB31" i="3"/>
  <c r="Z31" i="3"/>
  <c r="AA31" i="3" s="1"/>
  <c r="CM30" i="3"/>
  <c r="CK30" i="3"/>
  <c r="CF30" i="3"/>
  <c r="BX30" i="3"/>
  <c r="BV30" i="3"/>
  <c r="BQ30" i="3"/>
  <c r="BK30" i="3"/>
  <c r="BI30" i="3"/>
  <c r="BG30" i="3"/>
  <c r="BB30" i="3"/>
  <c r="AT30" i="3"/>
  <c r="AR30" i="3"/>
  <c r="AO30" i="3"/>
  <c r="AM30" i="3"/>
  <c r="AN30" i="3" s="1"/>
  <c r="BC30" i="3" s="1"/>
  <c r="AE30" i="3"/>
  <c r="AD30" i="3"/>
  <c r="AC30" i="3"/>
  <c r="AA30" i="3"/>
  <c r="Z30" i="3"/>
  <c r="AB30" i="3" s="1"/>
  <c r="CM29" i="3"/>
  <c r="CK29" i="3"/>
  <c r="CF29" i="3"/>
  <c r="BX29" i="3"/>
  <c r="BV29" i="3"/>
  <c r="BQ29" i="3"/>
  <c r="BI29" i="3"/>
  <c r="BG29" i="3"/>
  <c r="BB29" i="3"/>
  <c r="AT29" i="3"/>
  <c r="AR29" i="3"/>
  <c r="AN29" i="3"/>
  <c r="AO29" i="3" s="1"/>
  <c r="AQ29" i="3" s="1"/>
  <c r="AM29" i="3"/>
  <c r="AE29" i="3"/>
  <c r="AC29" i="3"/>
  <c r="AB29" i="3"/>
  <c r="AA29" i="3"/>
  <c r="Z29" i="3"/>
  <c r="AD29" i="3" s="1"/>
  <c r="CM28" i="3"/>
  <c r="CK28" i="3"/>
  <c r="CF28" i="3"/>
  <c r="BX28" i="3"/>
  <c r="BV28" i="3"/>
  <c r="BQ28" i="3"/>
  <c r="BI28" i="3"/>
  <c r="BG28" i="3"/>
  <c r="BB28" i="3"/>
  <c r="AV28" i="3"/>
  <c r="AT28" i="3"/>
  <c r="AR28" i="3"/>
  <c r="AN28" i="3"/>
  <c r="AM28" i="3"/>
  <c r="AE28" i="3"/>
  <c r="AC28" i="3"/>
  <c r="Z28" i="3"/>
  <c r="CM27" i="3"/>
  <c r="CK27" i="3"/>
  <c r="CF27" i="3"/>
  <c r="BX27" i="3"/>
  <c r="BV27" i="3"/>
  <c r="BQ27" i="3"/>
  <c r="BI27" i="3"/>
  <c r="BG27" i="3"/>
  <c r="BB27" i="3"/>
  <c r="AT27" i="3"/>
  <c r="AR27" i="3"/>
  <c r="AN27" i="3"/>
  <c r="AO27" i="3" s="1"/>
  <c r="AP27" i="3" s="1"/>
  <c r="AM27" i="3"/>
  <c r="AE27" i="3"/>
  <c r="AC27" i="3"/>
  <c r="AB27" i="3"/>
  <c r="Z27" i="3"/>
  <c r="AA27" i="3" s="1"/>
  <c r="CM26" i="3"/>
  <c r="CK26" i="3"/>
  <c r="CF26" i="3"/>
  <c r="BX26" i="3"/>
  <c r="BV26" i="3"/>
  <c r="BQ26" i="3"/>
  <c r="BI26" i="3"/>
  <c r="BG26" i="3"/>
  <c r="BB26" i="3"/>
  <c r="AT26" i="3"/>
  <c r="AR26" i="3"/>
  <c r="AM26" i="3"/>
  <c r="AN26" i="3" s="1"/>
  <c r="AO26" i="3" s="1"/>
  <c r="AE26" i="3"/>
  <c r="AD26" i="3"/>
  <c r="AC26" i="3"/>
  <c r="AA26" i="3"/>
  <c r="Z26" i="3"/>
  <c r="AB26" i="3" s="1"/>
  <c r="CM25" i="3"/>
  <c r="CK25" i="3"/>
  <c r="CK33" i="3" s="1"/>
  <c r="CF25" i="3"/>
  <c r="BX25" i="3"/>
  <c r="BV25" i="3"/>
  <c r="BQ25" i="3"/>
  <c r="BI25" i="3"/>
  <c r="BG25" i="3"/>
  <c r="BC25" i="3"/>
  <c r="BD25" i="3" s="1"/>
  <c r="BE25" i="3" s="1"/>
  <c r="BB25" i="3"/>
  <c r="AT25" i="3"/>
  <c r="AR25" i="3"/>
  <c r="AQ25" i="3"/>
  <c r="AN25" i="3"/>
  <c r="AO25" i="3" s="1"/>
  <c r="AM25" i="3"/>
  <c r="AE25" i="3"/>
  <c r="AC25" i="3"/>
  <c r="AB25" i="3"/>
  <c r="AA25" i="3"/>
  <c r="Z25" i="3"/>
  <c r="AD25" i="3" s="1"/>
  <c r="CM24" i="3"/>
  <c r="CK24" i="3"/>
  <c r="CF24" i="3"/>
  <c r="BZ24" i="3"/>
  <c r="BX24" i="3"/>
  <c r="BV24" i="3"/>
  <c r="BQ24" i="3"/>
  <c r="BI24" i="3"/>
  <c r="BG24" i="3"/>
  <c r="BB24" i="3"/>
  <c r="AT24" i="3"/>
  <c r="AR24" i="3"/>
  <c r="AN24" i="3"/>
  <c r="AM24" i="3"/>
  <c r="AE24" i="3"/>
  <c r="AC24" i="3"/>
  <c r="AA24" i="3"/>
  <c r="Z24" i="3"/>
  <c r="CM23" i="3"/>
  <c r="CK23" i="3"/>
  <c r="CF23" i="3"/>
  <c r="BX23" i="3"/>
  <c r="BV23" i="3"/>
  <c r="BQ23" i="3"/>
  <c r="BI23" i="3"/>
  <c r="BG23" i="3"/>
  <c r="BB23" i="3"/>
  <c r="AT23" i="3"/>
  <c r="AR23" i="3"/>
  <c r="AN23" i="3"/>
  <c r="AM23" i="3"/>
  <c r="AE23" i="3"/>
  <c r="AC23" i="3"/>
  <c r="AB23" i="3"/>
  <c r="Z23" i="3"/>
  <c r="AA23" i="3" s="1"/>
  <c r="P23" i="3"/>
  <c r="O23" i="3"/>
  <c r="N23" i="3"/>
  <c r="L23" i="3"/>
  <c r="K23" i="3"/>
  <c r="M23" i="3" s="1"/>
  <c r="CM22" i="3"/>
  <c r="CK22" i="3"/>
  <c r="CF22" i="3"/>
  <c r="BZ22" i="3"/>
  <c r="BX22" i="3"/>
  <c r="BV22" i="3"/>
  <c r="BQ22" i="3"/>
  <c r="BI22" i="3"/>
  <c r="BG22" i="3"/>
  <c r="BB22" i="3"/>
  <c r="AT22" i="3"/>
  <c r="AR22" i="3"/>
  <c r="AN22" i="3"/>
  <c r="BC22" i="3" s="1"/>
  <c r="AM22" i="3"/>
  <c r="AE22" i="3"/>
  <c r="AC22" i="3"/>
  <c r="Z22" i="3"/>
  <c r="P22" i="3"/>
  <c r="N22" i="3"/>
  <c r="K22" i="3"/>
  <c r="CM21" i="3"/>
  <c r="CK21" i="3"/>
  <c r="CF21" i="3"/>
  <c r="BX21" i="3"/>
  <c r="BV21" i="3"/>
  <c r="BQ21" i="3"/>
  <c r="BK21" i="3"/>
  <c r="BI21" i="3"/>
  <c r="BG21" i="3"/>
  <c r="BB21" i="3"/>
  <c r="AU21" i="3"/>
  <c r="AT21" i="3"/>
  <c r="AR21" i="3"/>
  <c r="AM21" i="3"/>
  <c r="AN21" i="3" s="1"/>
  <c r="AO21" i="3" s="1"/>
  <c r="AE21" i="3"/>
  <c r="AC21" i="3"/>
  <c r="Z21" i="3"/>
  <c r="AA21" i="3" s="1"/>
  <c r="CM20" i="3"/>
  <c r="CK20" i="3"/>
  <c r="CG20" i="3"/>
  <c r="CH20" i="3" s="1"/>
  <c r="CF20" i="3"/>
  <c r="BX20" i="3"/>
  <c r="BV20" i="3"/>
  <c r="BQ20" i="3"/>
  <c r="BI20" i="3"/>
  <c r="BH20" i="3"/>
  <c r="BG20" i="3"/>
  <c r="BD20" i="3"/>
  <c r="BF20" i="3" s="1"/>
  <c r="BC20" i="3"/>
  <c r="BR20" i="3" s="1"/>
  <c r="BS20" i="3" s="1"/>
  <c r="BW20" i="3" s="1"/>
  <c r="BB20" i="3"/>
  <c r="AT20" i="3"/>
  <c r="AR20" i="3"/>
  <c r="AO20" i="3"/>
  <c r="AN20" i="3"/>
  <c r="AM20" i="3"/>
  <c r="AE20" i="3"/>
  <c r="AD20" i="3"/>
  <c r="AC20" i="3"/>
  <c r="Z20" i="3"/>
  <c r="AB20" i="3" s="1"/>
  <c r="R20" i="3"/>
  <c r="Q20" i="3"/>
  <c r="P20" i="3"/>
  <c r="N20" i="3"/>
  <c r="M20" i="3"/>
  <c r="L20" i="3"/>
  <c r="K20" i="3"/>
  <c r="O20" i="3" s="1"/>
  <c r="CM19" i="3"/>
  <c r="CK19" i="3"/>
  <c r="CF19" i="3"/>
  <c r="BX19" i="3"/>
  <c r="BV19" i="3"/>
  <c r="BQ19" i="3"/>
  <c r="BI19" i="3"/>
  <c r="BG19" i="3"/>
  <c r="BE19" i="3"/>
  <c r="BD19" i="3"/>
  <c r="BB19" i="3"/>
  <c r="AT19" i="3"/>
  <c r="AS19" i="3"/>
  <c r="AR19" i="3"/>
  <c r="AO19" i="3"/>
  <c r="AQ19" i="3" s="1"/>
  <c r="AN19" i="3"/>
  <c r="BC19" i="3" s="1"/>
  <c r="BR19" i="3" s="1"/>
  <c r="AM19" i="3"/>
  <c r="AE19" i="3"/>
  <c r="AC19" i="3"/>
  <c r="AA19" i="3"/>
  <c r="Z19" i="3"/>
  <c r="Q19" i="3"/>
  <c r="P19" i="3"/>
  <c r="N19" i="3"/>
  <c r="M19" i="3"/>
  <c r="L19" i="3"/>
  <c r="K19" i="3"/>
  <c r="O19" i="3" s="1"/>
  <c r="CM18" i="3"/>
  <c r="CM33" i="3" s="1"/>
  <c r="CK18" i="3"/>
  <c r="CF18" i="3"/>
  <c r="BX18" i="3"/>
  <c r="BV18" i="3"/>
  <c r="BQ18" i="3"/>
  <c r="BK18" i="3"/>
  <c r="BI18" i="3"/>
  <c r="BI33" i="3" s="1"/>
  <c r="BH18" i="3"/>
  <c r="BG18" i="3"/>
  <c r="BD18" i="3"/>
  <c r="BF18" i="3" s="1"/>
  <c r="BC18" i="3"/>
  <c r="BB18" i="3"/>
  <c r="AT18" i="3"/>
  <c r="AT33" i="3" s="1"/>
  <c r="AR18" i="3"/>
  <c r="AR33" i="3" s="1"/>
  <c r="AO18" i="3"/>
  <c r="AN18" i="3"/>
  <c r="AM18" i="3"/>
  <c r="AE18" i="3"/>
  <c r="AE33" i="3" s="1"/>
  <c r="AD18" i="3"/>
  <c r="AC18" i="3"/>
  <c r="AC33" i="3" s="1"/>
  <c r="Z18" i="3"/>
  <c r="AB18" i="3" s="1"/>
  <c r="R18" i="3"/>
  <c r="Q18" i="3"/>
  <c r="P18" i="3"/>
  <c r="N18" i="3"/>
  <c r="M18" i="3"/>
  <c r="L18" i="3"/>
  <c r="K18" i="3"/>
  <c r="K33" i="3" s="1"/>
  <c r="F67" i="2" s="1"/>
  <c r="CO10" i="3"/>
  <c r="CO20" i="3" s="1"/>
  <c r="CN10" i="3"/>
  <c r="BZ10" i="3"/>
  <c r="BZ23" i="3" s="1"/>
  <c r="BY10" i="3"/>
  <c r="BY23" i="3" s="1"/>
  <c r="BK10" i="3"/>
  <c r="BK29" i="3" s="1"/>
  <c r="BJ10" i="3"/>
  <c r="BJ29" i="3" s="1"/>
  <c r="AV10" i="3"/>
  <c r="AV24" i="3" s="1"/>
  <c r="AU10" i="3"/>
  <c r="AG10" i="3"/>
  <c r="AG22" i="3" s="1"/>
  <c r="AF10" i="3"/>
  <c r="R10" i="3"/>
  <c r="R22" i="3" s="1"/>
  <c r="Q10" i="3"/>
  <c r="Q23" i="3" s="1"/>
  <c r="U136" i="2"/>
  <c r="R136" i="2"/>
  <c r="O136" i="2"/>
  <c r="L136" i="2"/>
  <c r="I136" i="2"/>
  <c r="F136" i="2"/>
  <c r="U133" i="2"/>
  <c r="R133" i="2"/>
  <c r="O133" i="2"/>
  <c r="L133" i="2"/>
  <c r="I133" i="2"/>
  <c r="F133" i="2"/>
  <c r="U132" i="2"/>
  <c r="R132" i="2"/>
  <c r="O132" i="2"/>
  <c r="L132" i="2"/>
  <c r="I132" i="2"/>
  <c r="F132" i="2"/>
  <c r="U131" i="2"/>
  <c r="R131" i="2"/>
  <c r="O131" i="2"/>
  <c r="L131" i="2"/>
  <c r="I131" i="2"/>
  <c r="F131" i="2"/>
  <c r="U130" i="2"/>
  <c r="R130" i="2"/>
  <c r="O130" i="2"/>
  <c r="O134" i="2" s="1"/>
  <c r="L29" i="1" s="1"/>
  <c r="L130" i="2"/>
  <c r="L134" i="2" s="1"/>
  <c r="I130" i="2"/>
  <c r="F130" i="2"/>
  <c r="U129" i="2"/>
  <c r="R129" i="2"/>
  <c r="R134" i="2" s="1"/>
  <c r="O129" i="2"/>
  <c r="L129" i="2"/>
  <c r="I129" i="2"/>
  <c r="I134" i="2" s="1"/>
  <c r="F129" i="2"/>
  <c r="F134" i="2" s="1"/>
  <c r="U125" i="2"/>
  <c r="R125" i="2"/>
  <c r="O125" i="2"/>
  <c r="L125" i="2"/>
  <c r="I125" i="2"/>
  <c r="F125" i="2"/>
  <c r="U124" i="2"/>
  <c r="R124" i="2"/>
  <c r="O124" i="2"/>
  <c r="L124" i="2"/>
  <c r="I124" i="2"/>
  <c r="F124" i="2"/>
  <c r="U123" i="2"/>
  <c r="R123" i="2"/>
  <c r="O123" i="2"/>
  <c r="L123" i="2"/>
  <c r="I123" i="2"/>
  <c r="F123" i="2"/>
  <c r="U122" i="2"/>
  <c r="R122" i="2"/>
  <c r="O122" i="2"/>
  <c r="L122" i="2"/>
  <c r="I122" i="2"/>
  <c r="F122" i="2"/>
  <c r="U121" i="2"/>
  <c r="R121" i="2"/>
  <c r="O121" i="2"/>
  <c r="L121" i="2"/>
  <c r="I121" i="2"/>
  <c r="F121" i="2"/>
  <c r="U120" i="2"/>
  <c r="R120" i="2"/>
  <c r="O120" i="2"/>
  <c r="L120" i="2"/>
  <c r="I120" i="2"/>
  <c r="F120" i="2"/>
  <c r="U119" i="2"/>
  <c r="R119" i="2"/>
  <c r="O119" i="2"/>
  <c r="L119" i="2"/>
  <c r="I119" i="2"/>
  <c r="F119" i="2"/>
  <c r="U118" i="2"/>
  <c r="R118" i="2"/>
  <c r="O118" i="2"/>
  <c r="L118" i="2"/>
  <c r="I118" i="2"/>
  <c r="I126" i="2" s="1"/>
  <c r="F118" i="2"/>
  <c r="U117" i="2"/>
  <c r="U126" i="2" s="1"/>
  <c r="R117" i="2"/>
  <c r="R126" i="2" s="1"/>
  <c r="O117" i="2"/>
  <c r="O126" i="2" s="1"/>
  <c r="L117" i="2"/>
  <c r="I117" i="2"/>
  <c r="F117" i="2"/>
  <c r="O114" i="2"/>
  <c r="U113" i="2"/>
  <c r="R113" i="2"/>
  <c r="O113" i="2"/>
  <c r="L113" i="2"/>
  <c r="I113" i="2"/>
  <c r="F113" i="2"/>
  <c r="U112" i="2"/>
  <c r="R112" i="2"/>
  <c r="O112" i="2"/>
  <c r="L112" i="2"/>
  <c r="I112" i="2"/>
  <c r="F112" i="2"/>
  <c r="U111" i="2"/>
  <c r="R111" i="2"/>
  <c r="O111" i="2"/>
  <c r="L111" i="2"/>
  <c r="I111" i="2"/>
  <c r="F111" i="2"/>
  <c r="U110" i="2"/>
  <c r="R110" i="2"/>
  <c r="O110" i="2"/>
  <c r="L110" i="2"/>
  <c r="I110" i="2"/>
  <c r="F110" i="2"/>
  <c r="U109" i="2"/>
  <c r="R109" i="2"/>
  <c r="O109" i="2"/>
  <c r="L109" i="2"/>
  <c r="I109" i="2"/>
  <c r="F109" i="2"/>
  <c r="U108" i="2"/>
  <c r="R108" i="2"/>
  <c r="O108" i="2"/>
  <c r="L108" i="2"/>
  <c r="I108" i="2"/>
  <c r="F108" i="2"/>
  <c r="U107" i="2"/>
  <c r="R107" i="2"/>
  <c r="O107" i="2"/>
  <c r="L107" i="2"/>
  <c r="I107" i="2"/>
  <c r="F107" i="2"/>
  <c r="U106" i="2"/>
  <c r="R106" i="2"/>
  <c r="O106" i="2"/>
  <c r="L106" i="2"/>
  <c r="I106" i="2"/>
  <c r="F106" i="2"/>
  <c r="U105" i="2"/>
  <c r="R105" i="2"/>
  <c r="O105" i="2"/>
  <c r="L105" i="2"/>
  <c r="I105" i="2"/>
  <c r="F105" i="2"/>
  <c r="U104" i="2"/>
  <c r="R104" i="2"/>
  <c r="O104" i="2"/>
  <c r="L104" i="2"/>
  <c r="I104" i="2"/>
  <c r="F104" i="2"/>
  <c r="U103" i="2"/>
  <c r="R103" i="2"/>
  <c r="O103" i="2"/>
  <c r="L103" i="2"/>
  <c r="I103" i="2"/>
  <c r="F103" i="2"/>
  <c r="U102" i="2"/>
  <c r="R102" i="2"/>
  <c r="O102" i="2"/>
  <c r="L102" i="2"/>
  <c r="I102" i="2"/>
  <c r="F102" i="2"/>
  <c r="U101" i="2"/>
  <c r="R101" i="2"/>
  <c r="O101" i="2"/>
  <c r="L101" i="2"/>
  <c r="I101" i="2"/>
  <c r="F101" i="2"/>
  <c r="U100" i="2"/>
  <c r="R100" i="2"/>
  <c r="O100" i="2"/>
  <c r="L100" i="2"/>
  <c r="I100" i="2"/>
  <c r="F100" i="2"/>
  <c r="U99" i="2"/>
  <c r="R99" i="2"/>
  <c r="O99" i="2"/>
  <c r="L99" i="2"/>
  <c r="I99" i="2"/>
  <c r="F99" i="2"/>
  <c r="U98" i="2"/>
  <c r="R98" i="2"/>
  <c r="O98" i="2"/>
  <c r="L98" i="2"/>
  <c r="I98" i="2"/>
  <c r="F98" i="2"/>
  <c r="U97" i="2"/>
  <c r="R97" i="2"/>
  <c r="O97" i="2"/>
  <c r="L97" i="2"/>
  <c r="I97" i="2"/>
  <c r="F97" i="2"/>
  <c r="U96" i="2"/>
  <c r="R96" i="2"/>
  <c r="O96" i="2"/>
  <c r="L96" i="2"/>
  <c r="I96" i="2"/>
  <c r="F96" i="2"/>
  <c r="U95" i="2"/>
  <c r="R95" i="2"/>
  <c r="O95" i="2"/>
  <c r="L95" i="2"/>
  <c r="I95" i="2"/>
  <c r="F95" i="2"/>
  <c r="U94" i="2"/>
  <c r="U114" i="2" s="1"/>
  <c r="R94" i="2"/>
  <c r="O94" i="2"/>
  <c r="L94" i="2"/>
  <c r="L114" i="2" s="1"/>
  <c r="I27" i="1" s="1"/>
  <c r="I94" i="2"/>
  <c r="F94" i="2"/>
  <c r="U93" i="2"/>
  <c r="R93" i="2"/>
  <c r="O93" i="2"/>
  <c r="L93" i="2"/>
  <c r="I93" i="2"/>
  <c r="I114" i="2" s="1"/>
  <c r="F93" i="2"/>
  <c r="F114" i="2" s="1"/>
  <c r="U89" i="2"/>
  <c r="R89" i="2"/>
  <c r="O89" i="2"/>
  <c r="L89" i="2"/>
  <c r="I89" i="2"/>
  <c r="F89" i="2"/>
  <c r="U88" i="2"/>
  <c r="R88" i="2"/>
  <c r="O88" i="2"/>
  <c r="L88" i="2"/>
  <c r="I88" i="2"/>
  <c r="F88" i="2"/>
  <c r="U87" i="2"/>
  <c r="R87" i="2"/>
  <c r="O87" i="2"/>
  <c r="L87" i="2"/>
  <c r="I87" i="2"/>
  <c r="F87" i="2"/>
  <c r="U86" i="2"/>
  <c r="R86" i="2"/>
  <c r="O86" i="2"/>
  <c r="L86" i="2"/>
  <c r="I86" i="2"/>
  <c r="F86" i="2"/>
  <c r="U85" i="2"/>
  <c r="R85" i="2"/>
  <c r="O85" i="2"/>
  <c r="L85" i="2"/>
  <c r="I85" i="2"/>
  <c r="F85" i="2"/>
  <c r="U84" i="2"/>
  <c r="R84" i="2"/>
  <c r="O84" i="2"/>
  <c r="L84" i="2"/>
  <c r="I84" i="2"/>
  <c r="F84" i="2"/>
  <c r="U83" i="2"/>
  <c r="R83" i="2"/>
  <c r="O83" i="2"/>
  <c r="L83" i="2"/>
  <c r="I83" i="2"/>
  <c r="F83" i="2"/>
  <c r="U82" i="2"/>
  <c r="R82" i="2"/>
  <c r="O82" i="2"/>
  <c r="L82" i="2"/>
  <c r="I82" i="2"/>
  <c r="F82" i="2"/>
  <c r="U81" i="2"/>
  <c r="R81" i="2"/>
  <c r="O81" i="2"/>
  <c r="L81" i="2"/>
  <c r="I81" i="2"/>
  <c r="F81" i="2"/>
  <c r="U80" i="2"/>
  <c r="R80" i="2"/>
  <c r="O80" i="2"/>
  <c r="L80" i="2"/>
  <c r="I80" i="2"/>
  <c r="F80" i="2"/>
  <c r="U79" i="2"/>
  <c r="R79" i="2"/>
  <c r="O79" i="2"/>
  <c r="L79" i="2"/>
  <c r="I79" i="2"/>
  <c r="F79" i="2"/>
  <c r="U78" i="2"/>
  <c r="R78" i="2"/>
  <c r="O78" i="2"/>
  <c r="L78" i="2"/>
  <c r="I78" i="2"/>
  <c r="F78" i="2"/>
  <c r="U77" i="2"/>
  <c r="R77" i="2"/>
  <c r="O77" i="2"/>
  <c r="L77" i="2"/>
  <c r="I77" i="2"/>
  <c r="F77" i="2"/>
  <c r="U76" i="2"/>
  <c r="R76" i="2"/>
  <c r="O76" i="2"/>
  <c r="L76" i="2"/>
  <c r="I76" i="2"/>
  <c r="F76" i="2"/>
  <c r="U75" i="2"/>
  <c r="R75" i="2"/>
  <c r="O75" i="2"/>
  <c r="L75" i="2"/>
  <c r="I75" i="2"/>
  <c r="F75" i="2"/>
  <c r="U74" i="2"/>
  <c r="R74" i="2"/>
  <c r="O74" i="2"/>
  <c r="L74" i="2"/>
  <c r="I74" i="2"/>
  <c r="F74" i="2"/>
  <c r="U73" i="2"/>
  <c r="R73" i="2"/>
  <c r="O73" i="2"/>
  <c r="L73" i="2"/>
  <c r="I73" i="2"/>
  <c r="F73" i="2"/>
  <c r="U72" i="2"/>
  <c r="R72" i="2"/>
  <c r="O72" i="2"/>
  <c r="O90" i="2" s="1"/>
  <c r="L26" i="1" s="1"/>
  <c r="L72" i="2"/>
  <c r="L90" i="2" s="1"/>
  <c r="I72" i="2"/>
  <c r="F72" i="2"/>
  <c r="T59" i="2"/>
  <c r="U59" i="2" s="1"/>
  <c r="Q59" i="2"/>
  <c r="R59" i="2" s="1"/>
  <c r="O17" i="1" s="1"/>
  <c r="N59" i="2"/>
  <c r="O59" i="2" s="1"/>
  <c r="K59" i="2"/>
  <c r="L59" i="2" s="1"/>
  <c r="I17" i="1" s="1"/>
  <c r="H59" i="2"/>
  <c r="I59" i="2" s="1"/>
  <c r="F17" i="1" s="1"/>
  <c r="E59" i="2"/>
  <c r="F59" i="2" s="1"/>
  <c r="C17" i="1" s="1"/>
  <c r="U58" i="2"/>
  <c r="R58" i="2"/>
  <c r="O58" i="2"/>
  <c r="L58" i="2"/>
  <c r="I58" i="2"/>
  <c r="F58" i="2"/>
  <c r="C16" i="1" s="1"/>
  <c r="U57" i="2"/>
  <c r="R57" i="2"/>
  <c r="O57" i="2"/>
  <c r="L57" i="2"/>
  <c r="I57" i="2"/>
  <c r="F57" i="2"/>
  <c r="U56" i="2"/>
  <c r="R56" i="2"/>
  <c r="O14" i="1" s="1"/>
  <c r="O56" i="2"/>
  <c r="L56" i="2"/>
  <c r="I56" i="2"/>
  <c r="F56" i="2"/>
  <c r="U55" i="2"/>
  <c r="R55" i="2"/>
  <c r="O55" i="2"/>
  <c r="L55" i="2"/>
  <c r="I13" i="1" s="1"/>
  <c r="I55" i="2"/>
  <c r="F55" i="2"/>
  <c r="L52" i="2"/>
  <c r="F52" i="2"/>
  <c r="F50" i="2"/>
  <c r="I48" i="2"/>
  <c r="F48" i="2"/>
  <c r="U44" i="2"/>
  <c r="R44" i="2"/>
  <c r="O44" i="2"/>
  <c r="L44" i="2"/>
  <c r="I44" i="2"/>
  <c r="F44" i="2"/>
  <c r="L41" i="2"/>
  <c r="I41" i="2"/>
  <c r="L40" i="2"/>
  <c r="F40" i="2"/>
  <c r="U39" i="2"/>
  <c r="O30" i="2"/>
  <c r="L30" i="2"/>
  <c r="I30" i="2"/>
  <c r="F30" i="2"/>
  <c r="U29" i="2"/>
  <c r="R29" i="2"/>
  <c r="O29" i="2"/>
  <c r="L29" i="2"/>
  <c r="I29" i="2"/>
  <c r="F29" i="2"/>
  <c r="U28" i="2"/>
  <c r="U30" i="2" s="1"/>
  <c r="R28" i="2"/>
  <c r="R30" i="2" s="1"/>
  <c r="O28" i="2"/>
  <c r="L28" i="2"/>
  <c r="I28" i="2"/>
  <c r="F28" i="2"/>
  <c r="O25" i="2"/>
  <c r="O48" i="2" s="1"/>
  <c r="L10" i="1" s="1"/>
  <c r="L25" i="2"/>
  <c r="L48" i="2" s="1"/>
  <c r="I10" i="1" s="1"/>
  <c r="I25" i="2"/>
  <c r="L23" i="2"/>
  <c r="L50" i="2" s="1"/>
  <c r="I11" i="1" s="1"/>
  <c r="I23" i="2"/>
  <c r="U20" i="2"/>
  <c r="U41" i="2" s="1"/>
  <c r="R20" i="2"/>
  <c r="R23" i="2" s="1"/>
  <c r="R50" i="2" s="1"/>
  <c r="O11" i="1" s="1"/>
  <c r="O20" i="2"/>
  <c r="L20" i="2"/>
  <c r="L46" i="2" s="1"/>
  <c r="I9" i="1" s="1"/>
  <c r="I20" i="2"/>
  <c r="F20" i="2"/>
  <c r="R30" i="1"/>
  <c r="O30" i="1"/>
  <c r="L30" i="1"/>
  <c r="I30" i="1"/>
  <c r="F30" i="1"/>
  <c r="C30" i="1"/>
  <c r="O29" i="1"/>
  <c r="F29" i="1"/>
  <c r="C29" i="1"/>
  <c r="R28" i="1"/>
  <c r="O28" i="1"/>
  <c r="L28" i="1"/>
  <c r="F28" i="1"/>
  <c r="R27" i="1"/>
  <c r="L27" i="1"/>
  <c r="F27" i="1"/>
  <c r="C27" i="1"/>
  <c r="I26" i="1"/>
  <c r="C24" i="1"/>
  <c r="R17" i="1"/>
  <c r="L17" i="1"/>
  <c r="R16" i="1"/>
  <c r="O16" i="1"/>
  <c r="L16" i="1"/>
  <c r="I16" i="1"/>
  <c r="F16" i="1"/>
  <c r="R15" i="1"/>
  <c r="O15" i="1"/>
  <c r="L15" i="1"/>
  <c r="I15" i="1"/>
  <c r="F15" i="1"/>
  <c r="C15" i="1"/>
  <c r="R14" i="1"/>
  <c r="L14" i="1"/>
  <c r="I14" i="1"/>
  <c r="F14" i="1"/>
  <c r="C14" i="1"/>
  <c r="R13" i="1"/>
  <c r="O13" i="1"/>
  <c r="L13" i="1"/>
  <c r="F13" i="1"/>
  <c r="C13" i="1"/>
  <c r="I12" i="1"/>
  <c r="C12" i="1"/>
  <c r="C11" i="1"/>
  <c r="F10" i="1"/>
  <c r="C10" i="1"/>
  <c r="R8" i="1"/>
  <c r="O8" i="1"/>
  <c r="L8" i="1"/>
  <c r="I8" i="1"/>
  <c r="F8" i="1"/>
  <c r="C8" i="1"/>
  <c r="I29" i="1" l="1"/>
  <c r="O46" i="2"/>
  <c r="L9" i="1" s="1"/>
  <c r="O40" i="2"/>
  <c r="O41" i="2"/>
  <c r="R39" i="2"/>
  <c r="U46" i="2"/>
  <c r="R9" i="1" s="1"/>
  <c r="BU20" i="3"/>
  <c r="AS26" i="3"/>
  <c r="AQ26" i="3"/>
  <c r="AP26" i="3"/>
  <c r="P34" i="3"/>
  <c r="R41" i="2"/>
  <c r="AS18" i="3"/>
  <c r="AQ18" i="3"/>
  <c r="O22" i="3"/>
  <c r="M22" i="3"/>
  <c r="AO23" i="3"/>
  <c r="BC23" i="3"/>
  <c r="R25" i="2"/>
  <c r="R48" i="2" s="1"/>
  <c r="O10" i="1" s="1"/>
  <c r="R90" i="2"/>
  <c r="O26" i="1" s="1"/>
  <c r="F126" i="2"/>
  <c r="C28" i="1" s="1"/>
  <c r="L126" i="2"/>
  <c r="I28" i="1" s="1"/>
  <c r="AF32" i="3"/>
  <c r="AF28" i="3"/>
  <c r="AF24" i="3"/>
  <c r="AF31" i="3"/>
  <c r="AF27" i="3"/>
  <c r="AF30" i="3"/>
  <c r="AF26" i="3"/>
  <c r="AF25" i="3"/>
  <c r="AF22" i="3"/>
  <c r="AF23" i="3"/>
  <c r="AF19" i="3"/>
  <c r="AF29" i="3"/>
  <c r="AF20" i="3"/>
  <c r="AF18" i="3"/>
  <c r="CN32" i="3"/>
  <c r="CN28" i="3"/>
  <c r="CN24" i="3"/>
  <c r="CN31" i="3"/>
  <c r="CN27" i="3"/>
  <c r="CN23" i="3"/>
  <c r="CN30" i="3"/>
  <c r="CN26" i="3"/>
  <c r="CN29" i="3"/>
  <c r="CN22" i="3"/>
  <c r="CN19" i="3"/>
  <c r="CN21" i="3"/>
  <c r="CN25" i="3"/>
  <c r="CN18" i="3"/>
  <c r="AP18" i="3"/>
  <c r="BX33" i="3"/>
  <c r="AS20" i="3"/>
  <c r="AQ20" i="3"/>
  <c r="L22" i="3"/>
  <c r="U25" i="2"/>
  <c r="U48" i="2" s="1"/>
  <c r="R10" i="1" s="1"/>
  <c r="U90" i="2"/>
  <c r="R26" i="1" s="1"/>
  <c r="I90" i="2"/>
  <c r="F26" i="1" s="1"/>
  <c r="U134" i="2"/>
  <c r="R29" i="1" s="1"/>
  <c r="AG32" i="3"/>
  <c r="AG28" i="3"/>
  <c r="AG24" i="3"/>
  <c r="AG30" i="3"/>
  <c r="AG25" i="3"/>
  <c r="AG27" i="3"/>
  <c r="AG23" i="3"/>
  <c r="AG19" i="3"/>
  <c r="AG29" i="3"/>
  <c r="AG31" i="3"/>
  <c r="AG26" i="3"/>
  <c r="AG20" i="3"/>
  <c r="AG18" i="3"/>
  <c r="AG21" i="3"/>
  <c r="CO32" i="3"/>
  <c r="CO28" i="3"/>
  <c r="CO24" i="3"/>
  <c r="CO31" i="3"/>
  <c r="CO26" i="3"/>
  <c r="CO22" i="3"/>
  <c r="CO30" i="3"/>
  <c r="CO19" i="3"/>
  <c r="CO21" i="3"/>
  <c r="CO23" i="3"/>
  <c r="CO25" i="3"/>
  <c r="CO27" i="3"/>
  <c r="CO18" i="3"/>
  <c r="CO29" i="3"/>
  <c r="AP20" i="3"/>
  <c r="BC21" i="3"/>
  <c r="R40" i="2"/>
  <c r="O52" i="2"/>
  <c r="L12" i="1" s="1"/>
  <c r="BH19" i="3"/>
  <c r="BF19" i="3"/>
  <c r="CL20" i="3"/>
  <c r="CJ20" i="3"/>
  <c r="CI20" i="3"/>
  <c r="AF21" i="3"/>
  <c r="BD22" i="3"/>
  <c r="BR22" i="3"/>
  <c r="O23" i="2"/>
  <c r="O50" i="2" s="1"/>
  <c r="L11" i="1" s="1"/>
  <c r="F39" i="2"/>
  <c r="U40" i="2"/>
  <c r="U42" i="2" s="1"/>
  <c r="F46" i="2"/>
  <c r="C9" i="1" s="1"/>
  <c r="R52" i="2"/>
  <c r="O12" i="1" s="1"/>
  <c r="AP21" i="3"/>
  <c r="AS21" i="3"/>
  <c r="BR30" i="3"/>
  <c r="BD30" i="3"/>
  <c r="U23" i="2"/>
  <c r="U50" i="2" s="1"/>
  <c r="R11" i="1" s="1"/>
  <c r="L39" i="2"/>
  <c r="L42" i="2" s="1"/>
  <c r="F41" i="2"/>
  <c r="I50" i="2"/>
  <c r="F11" i="1" s="1"/>
  <c r="U52" i="2"/>
  <c r="R12" i="1" s="1"/>
  <c r="F90" i="2"/>
  <c r="C26" i="1" s="1"/>
  <c r="R114" i="2"/>
  <c r="O27" i="1" s="1"/>
  <c r="M33" i="3"/>
  <c r="M34" i="3" s="1"/>
  <c r="CG19" i="3"/>
  <c r="CH19" i="3" s="1"/>
  <c r="BS19" i="3"/>
  <c r="S20" i="3"/>
  <c r="T20" i="3" s="1"/>
  <c r="AQ21" i="3"/>
  <c r="AD22" i="3"/>
  <c r="AB22" i="3"/>
  <c r="AA22" i="3"/>
  <c r="AH22" i="3" s="1"/>
  <c r="AI22" i="3" s="1"/>
  <c r="O39" i="2"/>
  <c r="O42" i="2" s="1"/>
  <c r="R46" i="2"/>
  <c r="O9" i="1" s="1"/>
  <c r="AD19" i="3"/>
  <c r="AB19" i="3"/>
  <c r="AH19" i="3" s="1"/>
  <c r="AI19" i="3" s="1"/>
  <c r="BT20" i="3"/>
  <c r="CN20" i="3"/>
  <c r="AU30" i="3"/>
  <c r="AU26" i="3"/>
  <c r="AU29" i="3"/>
  <c r="AU25" i="3"/>
  <c r="AU32" i="3"/>
  <c r="AU28" i="3"/>
  <c r="AU24" i="3"/>
  <c r="BJ18" i="3"/>
  <c r="AU19" i="3"/>
  <c r="BY19" i="3"/>
  <c r="BJ20" i="3"/>
  <c r="BY21" i="3"/>
  <c r="AU22" i="3"/>
  <c r="BK26" i="3"/>
  <c r="BZ31" i="3"/>
  <c r="AD32" i="3"/>
  <c r="AB32" i="3"/>
  <c r="AH32" i="3" s="1"/>
  <c r="AI32" i="3" s="1"/>
  <c r="AV30" i="3"/>
  <c r="AV26" i="3"/>
  <c r="L33" i="3"/>
  <c r="L34" i="3" s="1"/>
  <c r="BV33" i="3"/>
  <c r="AV19" i="3"/>
  <c r="BZ19" i="3"/>
  <c r="BK20" i="3"/>
  <c r="BZ21" i="3"/>
  <c r="AV22" i="3"/>
  <c r="AH25" i="3"/>
  <c r="AI25" i="3" s="1"/>
  <c r="AP25" i="3"/>
  <c r="AS25" i="3"/>
  <c r="BY27" i="3"/>
  <c r="BC28" i="3"/>
  <c r="AO28" i="3"/>
  <c r="BZ29" i="3"/>
  <c r="AU31" i="3"/>
  <c r="BK31" i="3"/>
  <c r="BJ32" i="3"/>
  <c r="BJ28" i="3"/>
  <c r="BJ24" i="3"/>
  <c r="BJ31" i="3"/>
  <c r="BJ27" i="3"/>
  <c r="BJ30" i="3"/>
  <c r="BJ26" i="3"/>
  <c r="BZ27" i="3"/>
  <c r="AD28" i="3"/>
  <c r="AB28" i="3"/>
  <c r="AS30" i="3"/>
  <c r="AQ30" i="3"/>
  <c r="AV31" i="3"/>
  <c r="I40" i="2"/>
  <c r="I46" i="2"/>
  <c r="F9" i="1" s="1"/>
  <c r="BK32" i="3"/>
  <c r="BK28" i="3"/>
  <c r="BK24" i="3"/>
  <c r="N33" i="3"/>
  <c r="N34" i="3" s="1"/>
  <c r="AA18" i="3"/>
  <c r="BE18" i="3"/>
  <c r="R19" i="3"/>
  <c r="S19" i="3" s="1"/>
  <c r="T19" i="3" s="1"/>
  <c r="AP19" i="3"/>
  <c r="AW19" i="3" s="1"/>
  <c r="AX19" i="3" s="1"/>
  <c r="AA20" i="3"/>
  <c r="AH20" i="3" s="1"/>
  <c r="AI20" i="3" s="1"/>
  <c r="BE20" i="3"/>
  <c r="BL20" i="3" s="1"/>
  <c r="BM20" i="3" s="1"/>
  <c r="BY20" i="3"/>
  <c r="AB21" i="3"/>
  <c r="AH21" i="3" s="1"/>
  <c r="AI21" i="3" s="1"/>
  <c r="AV21" i="3"/>
  <c r="AO22" i="3"/>
  <c r="AO33" i="3" s="1"/>
  <c r="BJ22" i="3"/>
  <c r="BC24" i="3"/>
  <c r="BC33" i="3" s="1"/>
  <c r="AO24" i="3"/>
  <c r="BJ25" i="3"/>
  <c r="BZ25" i="3"/>
  <c r="BC26" i="3"/>
  <c r="AU27" i="3"/>
  <c r="BK27" i="3"/>
  <c r="AA28" i="3"/>
  <c r="AV29" i="3"/>
  <c r="AH30" i="3"/>
  <c r="AI30" i="3" s="1"/>
  <c r="AP30" i="3"/>
  <c r="BZ32" i="3"/>
  <c r="Z33" i="3"/>
  <c r="I67" i="2" s="1"/>
  <c r="F24" i="1" s="1"/>
  <c r="BY30" i="3"/>
  <c r="BY26" i="3"/>
  <c r="BY29" i="3"/>
  <c r="BY25" i="3"/>
  <c r="BY32" i="3"/>
  <c r="BY28" i="3"/>
  <c r="BY24" i="3"/>
  <c r="O18" i="3"/>
  <c r="O33" i="3" s="1"/>
  <c r="O34" i="3" s="1"/>
  <c r="AU18" i="3"/>
  <c r="BY18" i="3"/>
  <c r="BJ19" i="3"/>
  <c r="AU20" i="3"/>
  <c r="Q22" i="3"/>
  <c r="Q33" i="3" s="1"/>
  <c r="Q34" i="3" s="1"/>
  <c r="BK22" i="3"/>
  <c r="AU23" i="3"/>
  <c r="BJ23" i="3"/>
  <c r="AD24" i="3"/>
  <c r="AB24" i="3"/>
  <c r="AH24" i="3" s="1"/>
  <c r="AI24" i="3" s="1"/>
  <c r="BK25" i="3"/>
  <c r="AV27" i="3"/>
  <c r="AV32" i="3"/>
  <c r="I39" i="2"/>
  <c r="I42" i="2" s="1"/>
  <c r="I52" i="2"/>
  <c r="BZ30" i="3"/>
  <c r="BZ26" i="3"/>
  <c r="BZ20" i="3"/>
  <c r="AN33" i="3"/>
  <c r="AV18" i="3"/>
  <c r="BG33" i="3"/>
  <c r="BR18" i="3"/>
  <c r="BZ18" i="3"/>
  <c r="BZ33" i="3" s="1"/>
  <c r="BK19" i="3"/>
  <c r="BK33" i="3" s="1"/>
  <c r="AV20" i="3"/>
  <c r="AD21" i="3"/>
  <c r="AD33" i="3" s="1"/>
  <c r="AD34" i="3" s="1"/>
  <c r="BJ21" i="3"/>
  <c r="BY22" i="3"/>
  <c r="R23" i="3"/>
  <c r="S23" i="3" s="1"/>
  <c r="T23" i="3" s="1"/>
  <c r="AV23" i="3"/>
  <c r="BK23" i="3"/>
  <c r="AV25" i="3"/>
  <c r="AH26" i="3"/>
  <c r="AI26" i="3" s="1"/>
  <c r="BZ28" i="3"/>
  <c r="BC29" i="3"/>
  <c r="AS31" i="3"/>
  <c r="AQ31" i="3"/>
  <c r="BC31" i="3"/>
  <c r="AW31" i="3"/>
  <c r="AX31" i="3" s="1"/>
  <c r="BH25" i="3"/>
  <c r="BF25" i="3"/>
  <c r="BL25" i="3" s="1"/>
  <c r="BM25" i="3" s="1"/>
  <c r="BR25" i="3"/>
  <c r="AS27" i="3"/>
  <c r="AQ27" i="3"/>
  <c r="AW27" i="3" s="1"/>
  <c r="AX27" i="3" s="1"/>
  <c r="BC27" i="3"/>
  <c r="AH29" i="3"/>
  <c r="AI29" i="3" s="1"/>
  <c r="AP29" i="3"/>
  <c r="AS29" i="3"/>
  <c r="BC32" i="3"/>
  <c r="AO32" i="3"/>
  <c r="AD23" i="3"/>
  <c r="AH23" i="3" s="1"/>
  <c r="AI23" i="3" s="1"/>
  <c r="AD27" i="3"/>
  <c r="AH27" i="3" s="1"/>
  <c r="AI27" i="3" s="1"/>
  <c r="AD31" i="3"/>
  <c r="AH31" i="3" s="1"/>
  <c r="AI31" i="3" s="1"/>
  <c r="BO37" i="3"/>
  <c r="L67" i="2" l="1"/>
  <c r="I24" i="1" s="1"/>
  <c r="AR34" i="3"/>
  <c r="AT34" i="3"/>
  <c r="U61" i="2"/>
  <c r="R7" i="1"/>
  <c r="R18" i="1" s="1"/>
  <c r="BD27" i="3"/>
  <c r="BR27" i="3"/>
  <c r="AA33" i="3"/>
  <c r="AA34" i="3" s="1"/>
  <c r="AH18" i="3"/>
  <c r="AW26" i="3"/>
  <c r="AX26" i="3" s="1"/>
  <c r="F12" i="1"/>
  <c r="BR26" i="3"/>
  <c r="BD26" i="3"/>
  <c r="O61" i="2"/>
  <c r="L7" i="1"/>
  <c r="L18" i="1" s="1"/>
  <c r="BU19" i="3"/>
  <c r="BT19" i="3"/>
  <c r="CA19" i="3" s="1"/>
  <c r="CB19" i="3" s="1"/>
  <c r="BW19" i="3"/>
  <c r="S18" i="3"/>
  <c r="CO33" i="3"/>
  <c r="AP33" i="3"/>
  <c r="AP34" i="3" s="1"/>
  <c r="AW18" i="3"/>
  <c r="AF33" i="3"/>
  <c r="AF34" i="3" s="1"/>
  <c r="AQ32" i="3"/>
  <c r="AS32" i="3"/>
  <c r="AP32" i="3"/>
  <c r="BD31" i="3"/>
  <c r="BR31" i="3"/>
  <c r="CG18" i="3"/>
  <c r="BS18" i="3"/>
  <c r="AW25" i="3"/>
  <c r="AX25" i="3" s="1"/>
  <c r="BJ33" i="3"/>
  <c r="CL19" i="3"/>
  <c r="CJ19" i="3"/>
  <c r="CI19" i="3"/>
  <c r="L61" i="2"/>
  <c r="I7" i="1"/>
  <c r="I18" i="1" s="1"/>
  <c r="R33" i="3"/>
  <c r="R34" i="3" s="1"/>
  <c r="BD23" i="3"/>
  <c r="BR23" i="3"/>
  <c r="BD32" i="3"/>
  <c r="BR32" i="3"/>
  <c r="BS25" i="3"/>
  <c r="CG25" i="3"/>
  <c r="CH25" i="3" s="1"/>
  <c r="AW30" i="3"/>
  <c r="AX30" i="3" s="1"/>
  <c r="AE34" i="3"/>
  <c r="BS22" i="3"/>
  <c r="CG22" i="3"/>
  <c r="CH22" i="3" s="1"/>
  <c r="BR21" i="3"/>
  <c r="BD21" i="3"/>
  <c r="CN33" i="3"/>
  <c r="AS23" i="3"/>
  <c r="AQ23" i="3"/>
  <c r="AP23" i="3"/>
  <c r="AV33" i="3"/>
  <c r="AV34" i="3" s="1"/>
  <c r="AQ24" i="3"/>
  <c r="AS24" i="3"/>
  <c r="AP24" i="3"/>
  <c r="CA20" i="3"/>
  <c r="CB20" i="3" s="1"/>
  <c r="BF30" i="3"/>
  <c r="BH30" i="3"/>
  <c r="BE30" i="3"/>
  <c r="BH22" i="3"/>
  <c r="BF22" i="3"/>
  <c r="BE22" i="3"/>
  <c r="BL22" i="3" s="1"/>
  <c r="BM22" i="3" s="1"/>
  <c r="AW20" i="3"/>
  <c r="AX20" i="3" s="1"/>
  <c r="S22" i="3"/>
  <c r="T22" i="3" s="1"/>
  <c r="BD29" i="3"/>
  <c r="BR29" i="3"/>
  <c r="BD24" i="3"/>
  <c r="BR24" i="3"/>
  <c r="AQ28" i="3"/>
  <c r="AS28" i="3"/>
  <c r="AS33" i="3" s="1"/>
  <c r="AS34" i="3" s="1"/>
  <c r="AP28" i="3"/>
  <c r="BS30" i="3"/>
  <c r="CG30" i="3"/>
  <c r="CH30" i="3" s="1"/>
  <c r="BL19" i="3"/>
  <c r="BM19" i="3" s="1"/>
  <c r="AW29" i="3"/>
  <c r="AX29" i="3" s="1"/>
  <c r="I61" i="2"/>
  <c r="F7" i="1"/>
  <c r="F18" i="1" s="1"/>
  <c r="BY33" i="3"/>
  <c r="AH28" i="3"/>
  <c r="AI28" i="3" s="1"/>
  <c r="BD28" i="3"/>
  <c r="BR28" i="3"/>
  <c r="F42" i="2"/>
  <c r="CP20" i="3"/>
  <c r="CQ20" i="3" s="1"/>
  <c r="AC34" i="3"/>
  <c r="AU33" i="3"/>
  <c r="AU34" i="3" s="1"/>
  <c r="AP22" i="3"/>
  <c r="AQ22" i="3"/>
  <c r="AQ33" i="3" s="1"/>
  <c r="AQ34" i="3" s="1"/>
  <c r="AS22" i="3"/>
  <c r="BL18" i="3"/>
  <c r="AW21" i="3"/>
  <c r="AX21" i="3" s="1"/>
  <c r="AB33" i="3"/>
  <c r="AB34" i="3" s="1"/>
  <c r="AG33" i="3"/>
  <c r="AG34" i="3" s="1"/>
  <c r="R42" i="2"/>
  <c r="BS29" i="3" l="1"/>
  <c r="CG29" i="3"/>
  <c r="CH29" i="3" s="1"/>
  <c r="BE21" i="3"/>
  <c r="BH21" i="3"/>
  <c r="BF21" i="3"/>
  <c r="BD33" i="3"/>
  <c r="O62" i="2"/>
  <c r="AW28" i="3"/>
  <c r="AX28" i="3" s="1"/>
  <c r="BH29" i="3"/>
  <c r="BF29" i="3"/>
  <c r="BE29" i="3"/>
  <c r="CG21" i="3"/>
  <c r="CH21" i="3" s="1"/>
  <c r="BS21" i="3"/>
  <c r="AX18" i="3"/>
  <c r="BS27" i="3"/>
  <c r="CG27" i="3"/>
  <c r="CH27" i="3" s="1"/>
  <c r="CL25" i="3"/>
  <c r="CJ25" i="3"/>
  <c r="CI25" i="3"/>
  <c r="CP25" i="3" s="1"/>
  <c r="CQ25" i="3" s="1"/>
  <c r="L62" i="2"/>
  <c r="BE27" i="3"/>
  <c r="BL27" i="3" s="1"/>
  <c r="BM27" i="3" s="1"/>
  <c r="BH27" i="3"/>
  <c r="BF27" i="3"/>
  <c r="BM18" i="3"/>
  <c r="I62" i="2"/>
  <c r="BT22" i="3"/>
  <c r="BW22" i="3"/>
  <c r="BU22" i="3"/>
  <c r="BT25" i="3"/>
  <c r="CA25" i="3" s="1"/>
  <c r="CB25" i="3" s="1"/>
  <c r="BW25" i="3"/>
  <c r="BU25" i="3"/>
  <c r="BS23" i="3"/>
  <c r="CG23" i="3"/>
  <c r="CH23" i="3" s="1"/>
  <c r="CP19" i="3"/>
  <c r="CQ19" i="3" s="1"/>
  <c r="CH18" i="3"/>
  <c r="AH33" i="3"/>
  <c r="AI18" i="3"/>
  <c r="CJ30" i="3"/>
  <c r="CL30" i="3"/>
  <c r="CI30" i="3"/>
  <c r="CP30" i="3" s="1"/>
  <c r="CQ30" i="3" s="1"/>
  <c r="AW24" i="3"/>
  <c r="AX24" i="3" s="1"/>
  <c r="AW23" i="3"/>
  <c r="AX23" i="3" s="1"/>
  <c r="CG32" i="3"/>
  <c r="CH32" i="3" s="1"/>
  <c r="BS32" i="3"/>
  <c r="BE23" i="3"/>
  <c r="BH23" i="3"/>
  <c r="BF23" i="3"/>
  <c r="BR33" i="3"/>
  <c r="BF26" i="3"/>
  <c r="BH26" i="3"/>
  <c r="BE26" i="3"/>
  <c r="BL26" i="3" s="1"/>
  <c r="BM26" i="3" s="1"/>
  <c r="U62" i="2"/>
  <c r="F61" i="2"/>
  <c r="C7" i="1"/>
  <c r="C18" i="1" s="1"/>
  <c r="BW18" i="3"/>
  <c r="BU18" i="3"/>
  <c r="BT18" i="3"/>
  <c r="CG28" i="3"/>
  <c r="CH28" i="3" s="1"/>
  <c r="BS28" i="3"/>
  <c r="BW30" i="3"/>
  <c r="BU30" i="3"/>
  <c r="BT30" i="3"/>
  <c r="CA30" i="3" s="1"/>
  <c r="CB30" i="3" s="1"/>
  <c r="BH32" i="3"/>
  <c r="BF32" i="3"/>
  <c r="BE32" i="3"/>
  <c r="BL32" i="3" s="1"/>
  <c r="BM32" i="3" s="1"/>
  <c r="BS31" i="3"/>
  <c r="CG31" i="3"/>
  <c r="CH31" i="3" s="1"/>
  <c r="BS26" i="3"/>
  <c r="CG26" i="3"/>
  <c r="CH26" i="3" s="1"/>
  <c r="BH28" i="3"/>
  <c r="BF28" i="3"/>
  <c r="BE28" i="3"/>
  <c r="CG24" i="3"/>
  <c r="CH24" i="3" s="1"/>
  <c r="BS24" i="3"/>
  <c r="BS33" i="3" s="1"/>
  <c r="BE31" i="3"/>
  <c r="BL31" i="3" s="1"/>
  <c r="BM31" i="3" s="1"/>
  <c r="BH31" i="3"/>
  <c r="BF31" i="3"/>
  <c r="S33" i="3"/>
  <c r="T18" i="3"/>
  <c r="R61" i="2"/>
  <c r="O7" i="1"/>
  <c r="O18" i="1" s="1"/>
  <c r="CL22" i="3"/>
  <c r="CJ22" i="3"/>
  <c r="CI22" i="3"/>
  <c r="AW22" i="3"/>
  <c r="AX22" i="3" s="1"/>
  <c r="BH24" i="3"/>
  <c r="BF24" i="3"/>
  <c r="BE24" i="3"/>
  <c r="BL24" i="3" s="1"/>
  <c r="BM24" i="3" s="1"/>
  <c r="BL30" i="3"/>
  <c r="BM30" i="3" s="1"/>
  <c r="BJ34" i="3"/>
  <c r="AW32" i="3"/>
  <c r="AX32" i="3" s="1"/>
  <c r="R67" i="2" l="1"/>
  <c r="O24" i="1" s="1"/>
  <c r="BX34" i="3"/>
  <c r="BV34" i="3"/>
  <c r="BZ34" i="3"/>
  <c r="BY34" i="3"/>
  <c r="CL28" i="3"/>
  <c r="CJ28" i="3"/>
  <c r="CI28" i="3"/>
  <c r="CH33" i="3"/>
  <c r="CJ18" i="3"/>
  <c r="CI18" i="3"/>
  <c r="CL18" i="3"/>
  <c r="CI27" i="3"/>
  <c r="CL27" i="3"/>
  <c r="CJ27" i="3"/>
  <c r="BU21" i="3"/>
  <c r="BU33" i="3" s="1"/>
  <c r="BU34" i="3" s="1"/>
  <c r="BT21" i="3"/>
  <c r="BW21" i="3"/>
  <c r="BF33" i="3"/>
  <c r="BF34" i="3" s="1"/>
  <c r="CG33" i="3"/>
  <c r="BW27" i="3"/>
  <c r="BU27" i="3"/>
  <c r="BT27" i="3"/>
  <c r="CA27" i="3" s="1"/>
  <c r="CB27" i="3" s="1"/>
  <c r="CI21" i="3"/>
  <c r="CL21" i="3"/>
  <c r="CJ21" i="3"/>
  <c r="BH33" i="3"/>
  <c r="BH34" i="3" s="1"/>
  <c r="R62" i="2"/>
  <c r="BL23" i="3"/>
  <c r="BM23" i="3" s="1"/>
  <c r="CA22" i="3"/>
  <c r="CB22" i="3" s="1"/>
  <c r="BL21" i="3"/>
  <c r="BE33" i="3"/>
  <c r="BE34" i="3" s="1"/>
  <c r="CA18" i="3"/>
  <c r="CI31" i="3"/>
  <c r="CL31" i="3"/>
  <c r="CJ31" i="3"/>
  <c r="CL24" i="3"/>
  <c r="CJ24" i="3"/>
  <c r="CI24" i="3"/>
  <c r="CP24" i="3" s="1"/>
  <c r="CQ24" i="3" s="1"/>
  <c r="BW31" i="3"/>
  <c r="BU31" i="3"/>
  <c r="BT31" i="3"/>
  <c r="CI23" i="3"/>
  <c r="CL23" i="3"/>
  <c r="CJ23" i="3"/>
  <c r="CL29" i="3"/>
  <c r="CJ29" i="3"/>
  <c r="CI29" i="3"/>
  <c r="BU32" i="3"/>
  <c r="BT32" i="3"/>
  <c r="CA32" i="3" s="1"/>
  <c r="CB32" i="3" s="1"/>
  <c r="BW32" i="3"/>
  <c r="AH34" i="3"/>
  <c r="AI33" i="3"/>
  <c r="I68" i="2"/>
  <c r="BW23" i="3"/>
  <c r="BW33" i="3" s="1"/>
  <c r="BW34" i="3" s="1"/>
  <c r="BU23" i="3"/>
  <c r="BT23" i="3"/>
  <c r="BT33" i="3" s="1"/>
  <c r="BT34" i="3" s="1"/>
  <c r="BT29" i="3"/>
  <c r="CA29" i="3" s="1"/>
  <c r="CB29" i="3" s="1"/>
  <c r="BW29" i="3"/>
  <c r="BU29" i="3"/>
  <c r="S34" i="3"/>
  <c r="F68" i="2"/>
  <c r="CL32" i="3"/>
  <c r="CJ32" i="3"/>
  <c r="CI32" i="3"/>
  <c r="CP32" i="3" s="1"/>
  <c r="CQ32" i="3" s="1"/>
  <c r="AW33" i="3"/>
  <c r="BL29" i="3"/>
  <c r="BM29" i="3" s="1"/>
  <c r="BU24" i="3"/>
  <c r="BW24" i="3"/>
  <c r="BT24" i="3"/>
  <c r="CP22" i="3"/>
  <c r="CQ22" i="3" s="1"/>
  <c r="BL28" i="3"/>
  <c r="BM28" i="3" s="1"/>
  <c r="CJ26" i="3"/>
  <c r="CL26" i="3"/>
  <c r="CI26" i="3"/>
  <c r="F62" i="2"/>
  <c r="BW26" i="3"/>
  <c r="BU26" i="3"/>
  <c r="BT26" i="3"/>
  <c r="BU28" i="3"/>
  <c r="BW28" i="3"/>
  <c r="BT28" i="3"/>
  <c r="O67" i="2"/>
  <c r="L24" i="1" s="1"/>
  <c r="BI34" i="3"/>
  <c r="BK34" i="3"/>
  <c r="BG34" i="3"/>
  <c r="CA26" i="3" l="1"/>
  <c r="CB26" i="3" s="1"/>
  <c r="F25" i="1"/>
  <c r="F31" i="1" s="1"/>
  <c r="F33" i="1" s="1"/>
  <c r="I69" i="2"/>
  <c r="I138" i="2" s="1"/>
  <c r="I140" i="2" s="1"/>
  <c r="CA31" i="3"/>
  <c r="CB31" i="3" s="1"/>
  <c r="CP28" i="3"/>
  <c r="CQ28" i="3" s="1"/>
  <c r="AW34" i="3"/>
  <c r="AX33" i="3"/>
  <c r="L68" i="2"/>
  <c r="CP31" i="3"/>
  <c r="CQ31" i="3" s="1"/>
  <c r="CB18" i="3"/>
  <c r="CA24" i="3"/>
  <c r="CB24" i="3" s="1"/>
  <c r="CP21" i="3"/>
  <c r="CQ21" i="3" s="1"/>
  <c r="CP27" i="3"/>
  <c r="CQ27" i="3" s="1"/>
  <c r="CL33" i="3"/>
  <c r="CL34" i="3" s="1"/>
  <c r="CA28" i="3"/>
  <c r="CB28" i="3" s="1"/>
  <c r="CP26" i="3"/>
  <c r="CQ26" i="3" s="1"/>
  <c r="CA23" i="3"/>
  <c r="CB23" i="3" s="1"/>
  <c r="CP29" i="3"/>
  <c r="CQ29" i="3" s="1"/>
  <c r="BM21" i="3"/>
  <c r="BL33" i="3"/>
  <c r="CI33" i="3"/>
  <c r="CI34" i="3" s="1"/>
  <c r="CP18" i="3"/>
  <c r="C25" i="1"/>
  <c r="C31" i="1" s="1"/>
  <c r="C33" i="1" s="1"/>
  <c r="F69" i="2"/>
  <c r="F138" i="2" s="1"/>
  <c r="F140" i="2" s="1"/>
  <c r="CP23" i="3"/>
  <c r="CQ23" i="3" s="1"/>
  <c r="CJ33" i="3"/>
  <c r="CJ34" i="3" s="1"/>
  <c r="CA21" i="3"/>
  <c r="CB21" i="3" s="1"/>
  <c r="U67" i="2"/>
  <c r="R24" i="1" s="1"/>
  <c r="CM34" i="3"/>
  <c r="CK34" i="3"/>
  <c r="CO34" i="3"/>
  <c r="CN34" i="3"/>
  <c r="CA33" i="3" l="1"/>
  <c r="L69" i="2"/>
  <c r="L138" i="2" s="1"/>
  <c r="L140" i="2" s="1"/>
  <c r="I25" i="1"/>
  <c r="I31" i="1" s="1"/>
  <c r="I33" i="1" s="1"/>
  <c r="BL34" i="3"/>
  <c r="O68" i="2"/>
  <c r="BM33" i="3"/>
  <c r="CP33" i="3"/>
  <c r="CQ18" i="3"/>
  <c r="CP34" i="3" l="1"/>
  <c r="CQ33" i="3"/>
  <c r="U68" i="2"/>
  <c r="O69" i="2"/>
  <c r="O138" i="2" s="1"/>
  <c r="O140" i="2" s="1"/>
  <c r="L25" i="1"/>
  <c r="L31" i="1" s="1"/>
  <c r="L33" i="1" s="1"/>
  <c r="CA34" i="3"/>
  <c r="CB33" i="3"/>
  <c r="R68" i="2"/>
  <c r="R69" i="2" l="1"/>
  <c r="R138" i="2" s="1"/>
  <c r="R140" i="2" s="1"/>
  <c r="O25" i="1"/>
  <c r="O31" i="1" s="1"/>
  <c r="O33" i="1" s="1"/>
  <c r="U69" i="2"/>
  <c r="U138" i="2" s="1"/>
  <c r="U140" i="2" s="1"/>
  <c r="R25" i="1"/>
  <c r="R31" i="1" s="1"/>
  <c r="R33" i="1" s="1"/>
</calcChain>
</file>

<file path=xl/sharedStrings.xml><?xml version="1.0" encoding="utf-8"?>
<sst xmlns="http://schemas.openxmlformats.org/spreadsheetml/2006/main" count="814" uniqueCount="173">
  <si>
    <t>Memphis School of Excellence School Support Team</t>
  </si>
  <si>
    <t>Memphis School of Excellence - School Support Team</t>
  </si>
  <si>
    <t>Budget Summary</t>
  </si>
  <si>
    <t>Rev&amp;Exp</t>
  </si>
  <si>
    <t>2019-2020</t>
  </si>
  <si>
    <t>2020-2021</t>
  </si>
  <si>
    <t>2021-2022</t>
  </si>
  <si>
    <t>2022-2023</t>
  </si>
  <si>
    <t>2023-2024</t>
  </si>
  <si>
    <t>2024-2025</t>
  </si>
  <si>
    <t>REVENUE</t>
  </si>
  <si>
    <t xml:space="preserve"> 2019-2020</t>
  </si>
  <si>
    <t>Staffing</t>
  </si>
  <si>
    <t>Basic Education Program</t>
  </si>
  <si>
    <t xml:space="preserve">  2020-2021</t>
  </si>
  <si>
    <t xml:space="preserve"> 2021-2022</t>
  </si>
  <si>
    <t xml:space="preserve"> 2022-2023</t>
  </si>
  <si>
    <t xml:space="preserve"> 2023-2024</t>
  </si>
  <si>
    <t xml:space="preserve"> 2024-2025</t>
  </si>
  <si>
    <t>Notes</t>
  </si>
  <si>
    <t>Student Enrollment</t>
  </si>
  <si>
    <t>PreK Funding</t>
  </si>
  <si>
    <t>K</t>
  </si>
  <si>
    <t>Start Year</t>
  </si>
  <si>
    <t>Title I</t>
  </si>
  <si>
    <t>Title III</t>
  </si>
  <si>
    <t>1st</t>
  </si>
  <si>
    <t>2nd</t>
  </si>
  <si>
    <t xml:space="preserve">3rd </t>
  </si>
  <si>
    <t>4th</t>
  </si>
  <si>
    <t xml:space="preserve">5th </t>
  </si>
  <si>
    <t>IDEA B</t>
  </si>
  <si>
    <t>USDA - SNP</t>
  </si>
  <si>
    <t>6th</t>
  </si>
  <si>
    <t>7th</t>
  </si>
  <si>
    <t>8th</t>
  </si>
  <si>
    <t>Contributions &amp; Gifts</t>
  </si>
  <si>
    <t>9th</t>
  </si>
  <si>
    <t>10th</t>
  </si>
  <si>
    <t>11th</t>
  </si>
  <si>
    <t>12th</t>
  </si>
  <si>
    <t>% of salary</t>
  </si>
  <si>
    <t>Total</t>
  </si>
  <si>
    <t>School Fundraising</t>
  </si>
  <si>
    <t>Per employee</t>
  </si>
  <si>
    <t xml:space="preserve">Charter School Startup Grant </t>
  </si>
  <si>
    <t>Rent Income</t>
  </si>
  <si>
    <t>% SPED</t>
  </si>
  <si>
    <t>Number of SPED Students</t>
  </si>
  <si>
    <t>Shared Fees from Network Schools</t>
  </si>
  <si>
    <t>TOTAL REVENUE</t>
  </si>
  <si>
    <t>% ELL</t>
  </si>
  <si>
    <t>Number of ELL Students</t>
  </si>
  <si>
    <t>Instructional</t>
  </si>
  <si>
    <t>EXPENSES</t>
  </si>
  <si>
    <t>Salaries</t>
  </si>
  <si>
    <t>Non-Instructional</t>
  </si>
  <si>
    <t>Benefits</t>
  </si>
  <si>
    <t>Contracted Services</t>
  </si>
  <si>
    <t>Supplies &amp; Materials</t>
  </si>
  <si>
    <t>Pre-Opening Year 2019-2020</t>
  </si>
  <si>
    <t>Year 1  2020-2021</t>
  </si>
  <si>
    <t>Year 2 2021-2022</t>
  </si>
  <si>
    <t>Year 3 2022-2023</t>
  </si>
  <si>
    <t>Year 4 2023-2024</t>
  </si>
  <si>
    <t>Year 5 2024-2025</t>
  </si>
  <si>
    <t>COLA Factor</t>
  </si>
  <si>
    <t>Facility Related Expenses</t>
  </si>
  <si>
    <t>Other Charges</t>
  </si>
  <si>
    <t>Grant Code</t>
  </si>
  <si>
    <t>Network Fee</t>
  </si>
  <si>
    <t>TOTAL EXPENSES</t>
  </si>
  <si>
    <t>Cost Driver</t>
  </si>
  <si>
    <t>NET INCOME</t>
  </si>
  <si>
    <t xml:space="preserve">     BEP - SCS</t>
  </si>
  <si>
    <t>Per Student</t>
  </si>
  <si>
    <t xml:space="preserve">     Transportation Allocation</t>
  </si>
  <si>
    <t xml:space="preserve">     Capital Allocation (SCS)</t>
  </si>
  <si>
    <t>Total Basic Education Program</t>
  </si>
  <si>
    <t>Flat Rate</t>
  </si>
  <si>
    <t>Other Income</t>
  </si>
  <si>
    <t>Department</t>
  </si>
  <si>
    <t>Employee</t>
  </si>
  <si>
    <t>Title</t>
  </si>
  <si>
    <t>Instructional / Non-Instructional</t>
  </si>
  <si>
    <t>Full-time / Part-time</t>
  </si>
  <si>
    <t>FTEs</t>
  </si>
  <si>
    <t>% of Year Employed</t>
  </si>
  <si>
    <t>Annualized Compensation</t>
  </si>
  <si>
    <t>Compensation</t>
  </si>
  <si>
    <t>Social Security</t>
  </si>
  <si>
    <t>Medicare</t>
  </si>
  <si>
    <t>Health</t>
  </si>
  <si>
    <t>Retirement</t>
  </si>
  <si>
    <t>Unempl.</t>
  </si>
  <si>
    <t>Worker's Comp</t>
  </si>
  <si>
    <t>Life Insurance</t>
  </si>
  <si>
    <t>Total Benefits</t>
  </si>
  <si>
    <t>% of Salary</t>
  </si>
  <si>
    <t xml:space="preserve">     Per Student</t>
  </si>
  <si>
    <t>Personnel</t>
  </si>
  <si>
    <t>Total Personnel</t>
  </si>
  <si>
    <t>Administrators</t>
  </si>
  <si>
    <t>Muhammet Turkay</t>
  </si>
  <si>
    <t>Executive Director</t>
  </si>
  <si>
    <t>On board</t>
  </si>
  <si>
    <t>Full-time</t>
  </si>
  <si>
    <t>Substitute Teachers</t>
  </si>
  <si>
    <t>Per FTE</t>
  </si>
  <si>
    <t>Nurse Service Well Child</t>
  </si>
  <si>
    <t>Accounting/Payroll Services</t>
  </si>
  <si>
    <t>Audit Services</t>
  </si>
  <si>
    <t>Legal Services</t>
  </si>
  <si>
    <t>Cleaning/Janitorial Services</t>
  </si>
  <si>
    <t>Trash Removal Services</t>
  </si>
  <si>
    <t>Transportation</t>
  </si>
  <si>
    <t>Field Trips</t>
  </si>
  <si>
    <t>SCS Admin Fee</t>
  </si>
  <si>
    <t>TFA</t>
  </si>
  <si>
    <t>Database Fee</t>
  </si>
  <si>
    <t>Phone/Internet Fees</t>
  </si>
  <si>
    <t>Professional Development</t>
  </si>
  <si>
    <t>Contracted Services - SPED</t>
  </si>
  <si>
    <t>Construction</t>
  </si>
  <si>
    <t>Architectural Services</t>
  </si>
  <si>
    <t>Other</t>
  </si>
  <si>
    <t>Total Contracted Services</t>
  </si>
  <si>
    <t>Computers (classrooms/labs)</t>
  </si>
  <si>
    <t>Curricular Materials (Textbooks, software)</t>
  </si>
  <si>
    <t>Office Supplies/Copy Papers</t>
  </si>
  <si>
    <t>Testing/Evaluation</t>
  </si>
  <si>
    <t>Copier</t>
  </si>
  <si>
    <t>Copy Paper</t>
  </si>
  <si>
    <t>Janitorial/Cleaning Supplies</t>
  </si>
  <si>
    <t>School Furniture</t>
  </si>
  <si>
    <t>Security Equipment</t>
  </si>
  <si>
    <t>Phone System</t>
  </si>
  <si>
    <t>Wireless Access Points</t>
  </si>
  <si>
    <t>Speaker Systems</t>
  </si>
  <si>
    <t>Samuel Beyhan</t>
  </si>
  <si>
    <t>Assistant Executive Director</t>
  </si>
  <si>
    <t>Total Supplies &amp; Materials</t>
  </si>
  <si>
    <t>Rent/Debt Service</t>
  </si>
  <si>
    <t>Utilities</t>
  </si>
  <si>
    <t>Facility Maintenance</t>
  </si>
  <si>
    <t>Security Services</t>
  </si>
  <si>
    <t>Gabriela Nelson</t>
  </si>
  <si>
    <t>Director of Academics</t>
  </si>
  <si>
    <t>Total Facility Related Expenses</t>
  </si>
  <si>
    <t>Advertisement</t>
  </si>
  <si>
    <t>Insurance</t>
  </si>
  <si>
    <t>Erhan Ozduran</t>
  </si>
  <si>
    <t>Director of Finance</t>
  </si>
  <si>
    <t>On board (Network position in 2020-2021)</t>
  </si>
  <si>
    <t>Total Other Charges</t>
  </si>
  <si>
    <t>Pro Rata</t>
  </si>
  <si>
    <t>Metin Caliskan</t>
  </si>
  <si>
    <t>Power School &amp; Engagement  Coordinator</t>
  </si>
  <si>
    <t>SURPLUS / (DEFICIT)</t>
  </si>
  <si>
    <t>El</t>
  </si>
  <si>
    <t>Technology Coordinator</t>
  </si>
  <si>
    <t>Part-time currently</t>
  </si>
  <si>
    <t xml:space="preserve"> </t>
  </si>
  <si>
    <t>Human Resources and Federal Programs Manager</t>
  </si>
  <si>
    <t>2020-2021 position</t>
  </si>
  <si>
    <t>Instructional Coach - ELA (6-12)</t>
  </si>
  <si>
    <t>Instructional Coach - Math (6-12)</t>
  </si>
  <si>
    <t>Instructional Coach - Science (6-12) / STEM Coordinator</t>
  </si>
  <si>
    <t>Instructional Coach - Social Studies (6-12)</t>
  </si>
  <si>
    <t>RTI Coordinator</t>
  </si>
  <si>
    <t>ESL Coordinator</t>
  </si>
  <si>
    <t>SPED Coordinator</t>
  </si>
  <si>
    <t>Instructional Coach K-5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</si>
</sst>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#,##0.0_);[Red]\(#,##0.0\)"/>
    <numFmt numFmtId="166" formatCode="&quot;$&quot;#,##0"/>
    <numFmt numFmtId="167" formatCode="0.0"/>
  </numFmts>
  <fonts count="12">
    <font>
      <sz val="11"/>
      <color rgb="FF000000"/>
      <name val="Calibri"/>
    </font>
    <font>
      <sz val="11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11"/>
      <color rgb="FFF3F3F3"/>
      <name val="Calibri"/>
    </font>
    <font>
      <b/>
      <sz val="11"/>
      <name val="Calibri"/>
    </font>
    <font>
      <i/>
      <sz val="11"/>
      <name val="Calibri"/>
    </font>
    <font>
      <b/>
      <sz val="11"/>
      <name val="Calibri"/>
    </font>
    <font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999999"/>
        <bgColor rgb="FF999999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6">
    <xf numFmtId="0" fontId="0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/>
    <xf numFmtId="0" fontId="2" fillId="2" borderId="0" xfId="0" applyFont="1" applyFill="1" applyAlignment="1"/>
    <xf numFmtId="0" fontId="3" fillId="2" borderId="0" xfId="0" applyFont="1" applyFill="1"/>
    <xf numFmtId="0" fontId="1" fillId="2" borderId="0" xfId="0" applyFont="1" applyFill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/>
    <xf numFmtId="0" fontId="4" fillId="2" borderId="0" xfId="0" applyFont="1" applyFill="1" applyAlignment="1">
      <alignment wrapText="1"/>
    </xf>
    <xf numFmtId="0" fontId="1" fillId="0" borderId="0" xfId="0" applyFont="1" applyAlignment="1"/>
    <xf numFmtId="0" fontId="5" fillId="0" borderId="2" xfId="0" applyFont="1" applyBorder="1" applyAlignment="1">
      <alignment horizontal="center"/>
    </xf>
    <xf numFmtId="0" fontId="2" fillId="2" borderId="0" xfId="0" applyFont="1" applyFill="1" applyAlignment="1"/>
    <xf numFmtId="0" fontId="5" fillId="0" borderId="0" xfId="0" applyFont="1" applyAlignment="1"/>
    <xf numFmtId="0" fontId="6" fillId="0" borderId="0" xfId="0" applyFont="1"/>
    <xf numFmtId="0" fontId="5" fillId="3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40" fontId="5" fillId="3" borderId="0" xfId="0" applyNumberFormat="1" applyFont="1" applyFill="1" applyAlignment="1">
      <alignment horizontal="center" wrapText="1"/>
    </xf>
    <xf numFmtId="0" fontId="2" fillId="2" borderId="0" xfId="0" applyFont="1" applyFill="1" applyAlignment="1"/>
    <xf numFmtId="0" fontId="5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6" fontId="0" fillId="0" borderId="0" xfId="0" applyNumberFormat="1" applyFont="1" applyAlignment="1">
      <alignment horizontal="center"/>
    </xf>
    <xf numFmtId="0" fontId="5" fillId="4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0" fillId="4" borderId="0" xfId="0" applyFont="1" applyFill="1" applyAlignment="1">
      <alignment horizontal="left"/>
    </xf>
    <xf numFmtId="6" fontId="1" fillId="0" borderId="0" xfId="0" applyNumberFormat="1" applyFont="1" applyAlignment="1"/>
    <xf numFmtId="0" fontId="0" fillId="0" borderId="0" xfId="0" applyFont="1" applyAlignment="1">
      <alignment horizontal="left" wrapText="1"/>
    </xf>
    <xf numFmtId="0" fontId="0" fillId="0" borderId="0" xfId="0" applyFont="1" applyAlignment="1"/>
    <xf numFmtId="0" fontId="1" fillId="3" borderId="0" xfId="0" applyFont="1" applyFill="1" applyAlignment="1">
      <alignment horizontal="center"/>
    </xf>
    <xf numFmtId="40" fontId="1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5" fillId="0" borderId="0" xfId="0" applyFont="1" applyAlignment="1"/>
    <xf numFmtId="38" fontId="1" fillId="3" borderId="0" xfId="0" applyNumberFormat="1" applyFont="1" applyFill="1" applyAlignment="1">
      <alignment horizontal="center"/>
    </xf>
    <xf numFmtId="0" fontId="4" fillId="3" borderId="0" xfId="0" applyFont="1" applyFill="1"/>
    <xf numFmtId="38" fontId="1" fillId="0" borderId="0" xfId="0" applyNumberFormat="1" applyFont="1" applyAlignment="1">
      <alignment horizontal="center"/>
    </xf>
    <xf numFmtId="0" fontId="6" fillId="3" borderId="0" xfId="0" applyFont="1" applyFill="1"/>
    <xf numFmtId="0" fontId="4" fillId="6" borderId="0" xfId="0" applyFont="1" applyFill="1"/>
    <xf numFmtId="0" fontId="0" fillId="0" borderId="0" xfId="0" applyFont="1" applyAlignment="1">
      <alignment wrapText="1"/>
    </xf>
    <xf numFmtId="0" fontId="6" fillId="6" borderId="0" xfId="0" applyFont="1" applyFill="1"/>
    <xf numFmtId="0" fontId="4" fillId="7" borderId="0" xfId="0" applyFont="1" applyFill="1"/>
    <xf numFmtId="0" fontId="6" fillId="7" borderId="0" xfId="0" applyFont="1" applyFill="1"/>
    <xf numFmtId="0" fontId="4" fillId="8" borderId="0" xfId="0" applyFont="1" applyFill="1"/>
    <xf numFmtId="0" fontId="6" fillId="8" borderId="0" xfId="0" applyFont="1" applyFill="1"/>
    <xf numFmtId="0" fontId="4" fillId="9" borderId="0" xfId="0" applyFont="1" applyFill="1"/>
    <xf numFmtId="0" fontId="1" fillId="0" borderId="0" xfId="0" applyFont="1" applyAlignment="1">
      <alignment wrapText="1"/>
    </xf>
    <xf numFmtId="0" fontId="6" fillId="9" borderId="0" xfId="0" applyFont="1" applyFill="1"/>
    <xf numFmtId="2" fontId="1" fillId="0" borderId="0" xfId="0" applyNumberFormat="1" applyFont="1" applyAlignment="1"/>
    <xf numFmtId="0" fontId="4" fillId="10" borderId="0" xfId="0" applyFont="1" applyFill="1"/>
    <xf numFmtId="0" fontId="6" fillId="10" borderId="0" xfId="0" applyFont="1" applyFill="1"/>
    <xf numFmtId="0" fontId="1" fillId="0" borderId="0" xfId="0" applyFont="1" applyAlignment="1">
      <alignment wrapText="1"/>
    </xf>
    <xf numFmtId="164" fontId="1" fillId="0" borderId="0" xfId="0" applyNumberFormat="1" applyFont="1" applyAlignment="1"/>
    <xf numFmtId="0" fontId="8" fillId="3" borderId="3" xfId="0" applyFont="1" applyFill="1" applyBorder="1" applyAlignment="1">
      <alignment horizontal="center"/>
    </xf>
    <xf numFmtId="38" fontId="5" fillId="3" borderId="0" xfId="0" applyNumberFormat="1" applyFont="1" applyFill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10" fontId="1" fillId="0" borderId="0" xfId="0" applyNumberFormat="1" applyFont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8" fillId="6" borderId="5" xfId="0" applyFont="1" applyFill="1" applyBorder="1" applyAlignment="1">
      <alignment horizontal="center"/>
    </xf>
    <xf numFmtId="10" fontId="0" fillId="3" borderId="0" xfId="0" applyNumberFormat="1" applyFont="1" applyFill="1" applyAlignment="1">
      <alignment horizontal="center"/>
    </xf>
    <xf numFmtId="10" fontId="1" fillId="3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8" fillId="7" borderId="3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7" borderId="5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6" fontId="5" fillId="0" borderId="0" xfId="0" applyNumberFormat="1" applyFont="1" applyAlignment="1">
      <alignment horizontal="center"/>
    </xf>
    <xf numFmtId="0" fontId="8" fillId="8" borderId="4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/>
    </xf>
    <xf numFmtId="0" fontId="8" fillId="9" borderId="4" xfId="0" applyFont="1" applyFill="1" applyBorder="1" applyAlignment="1">
      <alignment horizontal="center" wrapText="1"/>
    </xf>
    <xf numFmtId="165" fontId="1" fillId="0" borderId="0" xfId="0" applyNumberFormat="1" applyFont="1" applyAlignment="1">
      <alignment horizontal="center"/>
    </xf>
    <xf numFmtId="0" fontId="8" fillId="9" borderId="5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5" fillId="0" borderId="0" xfId="0" applyFont="1" applyAlignment="1"/>
    <xf numFmtId="165" fontId="0" fillId="3" borderId="0" xfId="0" applyNumberFormat="1" applyFont="1" applyFill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 wrapText="1"/>
    </xf>
    <xf numFmtId="0" fontId="8" fillId="10" borderId="5" xfId="0" applyFont="1" applyFill="1" applyBorder="1" applyAlignment="1">
      <alignment horizontal="center"/>
    </xf>
    <xf numFmtId="166" fontId="1" fillId="0" borderId="0" xfId="0" applyNumberFormat="1" applyFont="1" applyAlignment="1"/>
    <xf numFmtId="0" fontId="4" fillId="10" borderId="0" xfId="0" applyFont="1" applyFill="1" applyAlignment="1">
      <alignment horizontal="center"/>
    </xf>
    <xf numFmtId="10" fontId="4" fillId="3" borderId="6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165" fontId="5" fillId="3" borderId="0" xfId="0" applyNumberFormat="1" applyFont="1" applyFill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0" fontId="4" fillId="6" borderId="6" xfId="0" applyNumberFormat="1" applyFont="1" applyFill="1" applyBorder="1" applyAlignment="1">
      <alignment horizontal="center"/>
    </xf>
    <xf numFmtId="10" fontId="4" fillId="6" borderId="7" xfId="0" applyNumberFormat="1" applyFont="1" applyFill="1" applyBorder="1" applyAlignment="1">
      <alignment horizontal="center"/>
    </xf>
    <xf numFmtId="164" fontId="4" fillId="6" borderId="7" xfId="0" applyNumberFormat="1" applyFont="1" applyFill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4" fontId="4" fillId="6" borderId="8" xfId="0" applyNumberFormat="1" applyFont="1" applyFill="1" applyBorder="1" applyAlignment="1">
      <alignment horizontal="center"/>
    </xf>
    <xf numFmtId="0" fontId="8" fillId="7" borderId="0" xfId="0" applyFont="1" applyFill="1" applyAlignment="1"/>
    <xf numFmtId="0" fontId="8" fillId="7" borderId="0" xfId="0" applyFont="1" applyFill="1" applyAlignment="1">
      <alignment horizontal="center"/>
    </xf>
    <xf numFmtId="0" fontId="1" fillId="0" borderId="9" xfId="0" applyFont="1" applyBorder="1" applyAlignment="1"/>
    <xf numFmtId="166" fontId="1" fillId="0" borderId="9" xfId="0" applyNumberFormat="1" applyFont="1" applyBorder="1" applyAlignment="1"/>
    <xf numFmtId="10" fontId="4" fillId="7" borderId="6" xfId="0" applyNumberFormat="1" applyFont="1" applyFill="1" applyBorder="1" applyAlignment="1">
      <alignment horizontal="center"/>
    </xf>
    <xf numFmtId="40" fontId="1" fillId="3" borderId="9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164" fontId="4" fillId="7" borderId="7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wrapText="1"/>
    </xf>
    <xf numFmtId="164" fontId="4" fillId="7" borderId="8" xfId="0" applyNumberFormat="1" applyFont="1" applyFill="1" applyBorder="1" applyAlignment="1">
      <alignment horizontal="center"/>
    </xf>
    <xf numFmtId="0" fontId="1" fillId="11" borderId="1" xfId="0" applyFont="1" applyFill="1" applyBorder="1" applyAlignment="1"/>
    <xf numFmtId="0" fontId="8" fillId="8" borderId="0" xfId="0" applyFont="1" applyFill="1" applyAlignment="1"/>
    <xf numFmtId="164" fontId="1" fillId="11" borderId="1" xfId="0" applyNumberFormat="1" applyFont="1" applyFill="1" applyBorder="1" applyAlignment="1"/>
    <xf numFmtId="0" fontId="8" fillId="8" borderId="0" xfId="0" applyFont="1" applyFill="1" applyAlignment="1">
      <alignment horizontal="center"/>
    </xf>
    <xf numFmtId="40" fontId="1" fillId="11" borderId="1" xfId="0" applyNumberFormat="1" applyFont="1" applyFill="1" applyBorder="1" applyAlignment="1">
      <alignment horizontal="center"/>
    </xf>
    <xf numFmtId="10" fontId="4" fillId="8" borderId="6" xfId="0" applyNumberFormat="1" applyFont="1" applyFill="1" applyBorder="1" applyAlignment="1">
      <alignment horizontal="center"/>
    </xf>
    <xf numFmtId="164" fontId="1" fillId="11" borderId="1" xfId="0" applyNumberFormat="1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9" fillId="0" borderId="0" xfId="0" applyFont="1" applyAlignment="1"/>
    <xf numFmtId="10" fontId="4" fillId="8" borderId="7" xfId="0" applyNumberFormat="1" applyFont="1" applyFill="1" applyBorder="1" applyAlignment="1">
      <alignment horizontal="center"/>
    </xf>
    <xf numFmtId="0" fontId="5" fillId="0" borderId="10" xfId="0" applyFont="1" applyBorder="1" applyAlignment="1"/>
    <xf numFmtId="164" fontId="6" fillId="0" borderId="0" xfId="0" applyNumberFormat="1" applyFont="1" applyAlignment="1">
      <alignment horizontal="center"/>
    </xf>
    <xf numFmtId="6" fontId="5" fillId="0" borderId="11" xfId="0" applyNumberFormat="1" applyFont="1" applyBorder="1" applyAlignment="1">
      <alignment horizontal="center"/>
    </xf>
    <xf numFmtId="166" fontId="5" fillId="0" borderId="11" xfId="0" applyNumberFormat="1" applyFont="1" applyBorder="1" applyAlignment="1">
      <alignment horizontal="center"/>
    </xf>
    <xf numFmtId="166" fontId="1" fillId="0" borderId="11" xfId="0" applyNumberFormat="1" applyFont="1" applyBorder="1" applyAlignment="1"/>
    <xf numFmtId="166" fontId="5" fillId="0" borderId="12" xfId="0" applyNumberFormat="1" applyFont="1" applyBorder="1" applyAlignment="1">
      <alignment horizontal="center"/>
    </xf>
    <xf numFmtId="164" fontId="4" fillId="8" borderId="7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4" fillId="8" borderId="8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166" fontId="0" fillId="3" borderId="0" xfId="0" applyNumberFormat="1" applyFont="1" applyFill="1" applyAlignment="1">
      <alignment horizontal="center"/>
    </xf>
    <xf numFmtId="166" fontId="0" fillId="0" borderId="0" xfId="0" applyNumberFormat="1" applyFont="1" applyAlignment="1">
      <alignment horizontal="center"/>
    </xf>
    <xf numFmtId="0" fontId="8" fillId="9" borderId="0" xfId="0" applyFont="1" applyFill="1" applyAlignment="1"/>
    <xf numFmtId="0" fontId="8" fillId="9" borderId="0" xfId="0" applyFont="1" applyFill="1" applyAlignment="1">
      <alignment horizontal="center"/>
    </xf>
    <xf numFmtId="10" fontId="4" fillId="9" borderId="6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64" fontId="4" fillId="9" borderId="7" xfId="0" applyNumberFormat="1" applyFont="1" applyFill="1" applyBorder="1" applyAlignment="1">
      <alignment horizontal="center"/>
    </xf>
    <xf numFmtId="0" fontId="10" fillId="0" borderId="0" xfId="0" applyFont="1" applyAlignment="1">
      <alignment wrapText="1"/>
    </xf>
    <xf numFmtId="164" fontId="4" fillId="9" borderId="8" xfId="0" applyNumberFormat="1" applyFont="1" applyFill="1" applyBorder="1" applyAlignment="1">
      <alignment horizontal="center"/>
    </xf>
    <xf numFmtId="166" fontId="5" fillId="3" borderId="0" xfId="0" applyNumberFormat="1" applyFont="1" applyFill="1" applyAlignment="1">
      <alignment horizontal="center"/>
    </xf>
    <xf numFmtId="0" fontId="8" fillId="10" borderId="0" xfId="0" applyFont="1" applyFill="1" applyAlignment="1"/>
    <xf numFmtId="0" fontId="8" fillId="10" borderId="0" xfId="0" applyFont="1" applyFill="1" applyAlignment="1">
      <alignment horizontal="center"/>
    </xf>
    <xf numFmtId="10" fontId="4" fillId="10" borderId="6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66" fontId="1" fillId="3" borderId="0" xfId="0" applyNumberFormat="1" applyFont="1" applyFill="1" applyAlignment="1">
      <alignment horizontal="center"/>
    </xf>
    <xf numFmtId="164" fontId="4" fillId="10" borderId="7" xfId="0" applyNumberFormat="1" applyFont="1" applyFill="1" applyBorder="1" applyAlignment="1">
      <alignment horizontal="center"/>
    </xf>
    <xf numFmtId="164" fontId="4" fillId="10" borderId="8" xfId="0" applyNumberFormat="1" applyFont="1" applyFill="1" applyBorder="1" applyAlignment="1">
      <alignment horizontal="center"/>
    </xf>
    <xf numFmtId="0" fontId="0" fillId="4" borderId="0" xfId="0" applyFont="1" applyFill="1"/>
    <xf numFmtId="0" fontId="5" fillId="4" borderId="0" xfId="0" applyFont="1" applyFill="1"/>
    <xf numFmtId="0" fontId="5" fillId="3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 wrapText="1"/>
    </xf>
    <xf numFmtId="0" fontId="5" fillId="6" borderId="0" xfId="0" applyFont="1" applyFill="1" applyAlignment="1">
      <alignment horizontal="center"/>
    </xf>
    <xf numFmtId="0" fontId="5" fillId="6" borderId="7" xfId="0" applyFont="1" applyFill="1" applyBorder="1" applyAlignment="1">
      <alignment horizontal="center" wrapText="1"/>
    </xf>
    <xf numFmtId="0" fontId="5" fillId="7" borderId="0" xfId="0" applyFont="1" applyFill="1" applyAlignment="1">
      <alignment horizontal="center"/>
    </xf>
    <xf numFmtId="0" fontId="5" fillId="7" borderId="7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8" borderId="0" xfId="0" applyFont="1" applyFill="1" applyAlignment="1">
      <alignment horizontal="center"/>
    </xf>
    <xf numFmtId="0" fontId="5" fillId="8" borderId="7" xfId="0" applyFont="1" applyFill="1" applyBorder="1" applyAlignment="1">
      <alignment horizontal="center" wrapText="1"/>
    </xf>
    <xf numFmtId="0" fontId="5" fillId="9" borderId="0" xfId="0" applyFont="1" applyFill="1" applyAlignment="1">
      <alignment horizontal="center"/>
    </xf>
    <xf numFmtId="0" fontId="5" fillId="9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5" fillId="10" borderId="0" xfId="0" applyFont="1" applyFill="1" applyAlignment="1">
      <alignment horizontal="center"/>
    </xf>
    <xf numFmtId="0" fontId="5" fillId="10" borderId="7" xfId="0" applyFont="1" applyFill="1" applyBorder="1" applyAlignment="1">
      <alignment horizontal="center" wrapText="1"/>
    </xf>
    <xf numFmtId="0" fontId="5" fillId="4" borderId="0" xfId="0" applyFont="1" applyFill="1" applyAlignment="1"/>
    <xf numFmtId="0" fontId="5" fillId="0" borderId="7" xfId="0" applyFont="1" applyBorder="1" applyAlignment="1"/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3" borderId="7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10" fillId="6" borderId="13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7" borderId="7" xfId="0" applyFont="1" applyFill="1" applyBorder="1" applyAlignment="1">
      <alignment horizontal="center" wrapText="1"/>
    </xf>
    <xf numFmtId="0" fontId="5" fillId="7" borderId="13" xfId="0" applyFont="1" applyFill="1" applyBorder="1" applyAlignment="1">
      <alignment horizontal="center" wrapText="1"/>
    </xf>
    <xf numFmtId="164" fontId="1" fillId="3" borderId="0" xfId="0" applyNumberFormat="1" applyFont="1" applyFill="1" applyAlignment="1">
      <alignment horizontal="center"/>
    </xf>
    <xf numFmtId="0" fontId="10" fillId="7" borderId="13" xfId="0" applyFont="1" applyFill="1" applyBorder="1" applyAlignment="1">
      <alignment horizontal="center" wrapText="1"/>
    </xf>
    <xf numFmtId="0" fontId="5" fillId="8" borderId="7" xfId="0" applyFont="1" applyFill="1" applyBorder="1" applyAlignment="1">
      <alignment horizontal="center" wrapText="1"/>
    </xf>
    <xf numFmtId="0" fontId="5" fillId="8" borderId="13" xfId="0" applyFont="1" applyFill="1" applyBorder="1" applyAlignment="1">
      <alignment horizontal="center" wrapText="1"/>
    </xf>
    <xf numFmtId="164" fontId="0" fillId="0" borderId="0" xfId="0" applyNumberFormat="1" applyFont="1" applyAlignment="1">
      <alignment horizontal="center"/>
    </xf>
    <xf numFmtId="0" fontId="10" fillId="8" borderId="13" xfId="0" applyFont="1" applyFill="1" applyBorder="1" applyAlignment="1">
      <alignment horizontal="center" wrapText="1"/>
    </xf>
    <xf numFmtId="0" fontId="5" fillId="11" borderId="0" xfId="0" applyFont="1" applyFill="1" applyAlignment="1">
      <alignment horizontal="center"/>
    </xf>
    <xf numFmtId="0" fontId="5" fillId="9" borderId="7" xfId="0" applyFont="1" applyFill="1" applyBorder="1" applyAlignment="1">
      <alignment horizontal="center" wrapText="1"/>
    </xf>
    <xf numFmtId="0" fontId="5" fillId="11" borderId="0" xfId="0" applyFont="1" applyFill="1" applyAlignment="1">
      <alignment wrapText="1"/>
    </xf>
    <xf numFmtId="0" fontId="5" fillId="9" borderId="13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5" fillId="10" borderId="7" xfId="0" applyFont="1" applyFill="1" applyBorder="1" applyAlignment="1">
      <alignment horizontal="center" wrapText="1"/>
    </xf>
    <xf numFmtId="0" fontId="5" fillId="10" borderId="13" xfId="0" applyFont="1" applyFill="1" applyBorder="1" applyAlignment="1">
      <alignment horizontal="center" wrapText="1"/>
    </xf>
    <xf numFmtId="0" fontId="10" fillId="10" borderId="13" xfId="0" applyFont="1" applyFill="1" applyBorder="1" applyAlignment="1">
      <alignment horizontal="center" wrapText="1"/>
    </xf>
    <xf numFmtId="0" fontId="1" fillId="11" borderId="0" xfId="0" applyFont="1" applyFill="1" applyAlignment="1"/>
    <xf numFmtId="0" fontId="11" fillId="0" borderId="0" xfId="0" applyFont="1"/>
    <xf numFmtId="166" fontId="1" fillId="11" borderId="0" xfId="0" applyNumberFormat="1" applyFont="1" applyFill="1" applyAlignment="1"/>
    <xf numFmtId="0" fontId="5" fillId="3" borderId="0" xfId="0" applyFont="1" applyFill="1" applyAlignment="1">
      <alignment horizontal="center"/>
    </xf>
    <xf numFmtId="40" fontId="1" fillId="11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center"/>
    </xf>
    <xf numFmtId="164" fontId="1" fillId="11" borderId="0" xfId="0" applyNumberFormat="1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3" borderId="0" xfId="0" applyFont="1" applyFill="1" applyAlignment="1">
      <alignment wrapText="1"/>
    </xf>
    <xf numFmtId="10" fontId="4" fillId="3" borderId="0" xfId="0" applyNumberFormat="1" applyFont="1" applyFill="1" applyAlignment="1">
      <alignment horizontal="center"/>
    </xf>
    <xf numFmtId="0" fontId="6" fillId="6" borderId="0" xfId="0" applyFont="1" applyFill="1" applyAlignment="1">
      <alignment wrapText="1"/>
    </xf>
    <xf numFmtId="164" fontId="0" fillId="3" borderId="0" xfId="0" applyNumberFormat="1" applyFont="1" applyFill="1" applyAlignment="1">
      <alignment horizontal="center"/>
    </xf>
    <xf numFmtId="10" fontId="4" fillId="6" borderId="0" xfId="0" applyNumberFormat="1" applyFont="1" applyFill="1" applyAlignment="1">
      <alignment horizontal="center"/>
    </xf>
    <xf numFmtId="0" fontId="6" fillId="7" borderId="0" xfId="0" applyFont="1" applyFill="1" applyAlignment="1">
      <alignment wrapText="1"/>
    </xf>
    <xf numFmtId="10" fontId="4" fillId="7" borderId="0" xfId="0" applyNumberFormat="1" applyFont="1" applyFill="1" applyAlignment="1">
      <alignment horizontal="center"/>
    </xf>
    <xf numFmtId="0" fontId="6" fillId="8" borderId="0" xfId="0" applyFont="1" applyFill="1" applyAlignment="1">
      <alignment wrapText="1"/>
    </xf>
    <xf numFmtId="10" fontId="4" fillId="8" borderId="0" xfId="0" applyNumberFormat="1" applyFont="1" applyFill="1" applyAlignment="1">
      <alignment horizontal="center"/>
    </xf>
    <xf numFmtId="0" fontId="6" fillId="9" borderId="0" xfId="0" applyFont="1" applyFill="1" applyAlignment="1">
      <alignment wrapText="1"/>
    </xf>
    <xf numFmtId="10" fontId="4" fillId="9" borderId="0" xfId="0" applyNumberFormat="1" applyFont="1" applyFill="1" applyAlignment="1">
      <alignment horizontal="center"/>
    </xf>
    <xf numFmtId="0" fontId="6" fillId="10" borderId="0" xfId="0" applyFont="1" applyFill="1" applyAlignment="1">
      <alignment wrapText="1"/>
    </xf>
    <xf numFmtId="10" fontId="4" fillId="10" borderId="0" xfId="0" applyNumberFormat="1" applyFont="1" applyFill="1" applyAlignment="1">
      <alignment horizontal="center"/>
    </xf>
    <xf numFmtId="40" fontId="5" fillId="3" borderId="0" xfId="0" applyNumberFormat="1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/>
    <xf numFmtId="2" fontId="0" fillId="3" borderId="0" xfId="0" applyNumberFormat="1" applyFont="1" applyFill="1" applyAlignment="1">
      <alignment horizontal="center"/>
    </xf>
    <xf numFmtId="10" fontId="0" fillId="3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0" fontId="0" fillId="3" borderId="0" xfId="0" applyNumberFormat="1" applyFont="1" applyFill="1" applyAlignment="1">
      <alignment horizontal="center"/>
    </xf>
    <xf numFmtId="2" fontId="0" fillId="6" borderId="0" xfId="0" applyNumberFormat="1" applyFont="1" applyFill="1" applyAlignment="1">
      <alignment horizontal="center"/>
    </xf>
    <xf numFmtId="10" fontId="0" fillId="6" borderId="0" xfId="0" applyNumberFormat="1" applyFont="1" applyFill="1" applyAlignment="1">
      <alignment horizontal="center"/>
    </xf>
    <xf numFmtId="164" fontId="0" fillId="6" borderId="0" xfId="0" applyNumberFormat="1" applyFont="1" applyFill="1" applyAlignment="1">
      <alignment horizontal="center"/>
    </xf>
    <xf numFmtId="164" fontId="0" fillId="6" borderId="0" xfId="0" applyNumberFormat="1" applyFont="1" applyFill="1" applyAlignment="1">
      <alignment horizontal="center"/>
    </xf>
    <xf numFmtId="164" fontId="4" fillId="6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 wrapText="1"/>
    </xf>
    <xf numFmtId="10" fontId="0" fillId="6" borderId="0" xfId="0" applyNumberFormat="1" applyFont="1" applyFill="1" applyAlignment="1">
      <alignment horizontal="center"/>
    </xf>
    <xf numFmtId="2" fontId="0" fillId="7" borderId="0" xfId="0" applyNumberFormat="1" applyFont="1" applyFill="1" applyAlignment="1">
      <alignment horizontal="center"/>
    </xf>
    <xf numFmtId="10" fontId="0" fillId="7" borderId="0" xfId="0" applyNumberFormat="1" applyFont="1" applyFill="1" applyAlignment="1">
      <alignment horizontal="center"/>
    </xf>
    <xf numFmtId="0" fontId="0" fillId="7" borderId="0" xfId="0" applyFont="1" applyFill="1" applyAlignment="1">
      <alignment horizontal="center"/>
    </xf>
    <xf numFmtId="164" fontId="0" fillId="7" borderId="0" xfId="0" applyNumberFormat="1" applyFont="1" applyFill="1" applyAlignment="1">
      <alignment horizontal="center"/>
    </xf>
    <xf numFmtId="8" fontId="1" fillId="0" borderId="0" xfId="0" applyNumberFormat="1" applyFont="1" applyAlignment="1">
      <alignment horizontal="center"/>
    </xf>
    <xf numFmtId="164" fontId="4" fillId="7" borderId="0" xfId="0" applyNumberFormat="1" applyFont="1" applyFill="1" applyAlignment="1">
      <alignment horizontal="center"/>
    </xf>
    <xf numFmtId="0" fontId="10" fillId="0" borderId="0" xfId="0" applyFont="1" applyAlignment="1">
      <alignment wrapText="1"/>
    </xf>
    <xf numFmtId="10" fontId="0" fillId="7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2" fontId="0" fillId="8" borderId="0" xfId="0" applyNumberFormat="1" applyFont="1" applyFill="1" applyAlignment="1">
      <alignment horizontal="center"/>
    </xf>
    <xf numFmtId="10" fontId="0" fillId="8" borderId="0" xfId="0" applyNumberFormat="1" applyFont="1" applyFill="1" applyAlignment="1">
      <alignment horizontal="center"/>
    </xf>
    <xf numFmtId="0" fontId="0" fillId="8" borderId="0" xfId="0" applyFont="1" applyFill="1" applyAlignment="1">
      <alignment horizontal="center"/>
    </xf>
    <xf numFmtId="164" fontId="0" fillId="8" borderId="0" xfId="0" applyNumberFormat="1" applyFont="1" applyFill="1" applyAlignment="1">
      <alignment horizontal="center"/>
    </xf>
    <xf numFmtId="164" fontId="4" fillId="8" borderId="0" xfId="0" applyNumberFormat="1" applyFont="1" applyFill="1" applyAlignment="1">
      <alignment horizontal="center"/>
    </xf>
    <xf numFmtId="0" fontId="1" fillId="0" borderId="1" xfId="0" applyFont="1" applyBorder="1" applyAlignment="1"/>
    <xf numFmtId="10" fontId="0" fillId="8" borderId="0" xfId="0" applyNumberFormat="1" applyFont="1" applyFill="1" applyAlignment="1">
      <alignment horizontal="center"/>
    </xf>
    <xf numFmtId="2" fontId="0" fillId="9" borderId="0" xfId="0" applyNumberFormat="1" applyFont="1" applyFill="1" applyAlignment="1">
      <alignment horizontal="center"/>
    </xf>
    <xf numFmtId="10" fontId="0" fillId="9" borderId="0" xfId="0" applyNumberFormat="1" applyFont="1" applyFill="1" applyAlignment="1">
      <alignment horizontal="center"/>
    </xf>
    <xf numFmtId="0" fontId="0" fillId="9" borderId="0" xfId="0" applyFont="1" applyFill="1" applyAlignment="1">
      <alignment horizontal="center"/>
    </xf>
    <xf numFmtId="164" fontId="0" fillId="9" borderId="0" xfId="0" applyNumberFormat="1" applyFont="1" applyFill="1" applyAlignment="1">
      <alignment horizontal="center"/>
    </xf>
    <xf numFmtId="164" fontId="4" fillId="9" borderId="0" xfId="0" applyNumberFormat="1" applyFont="1" applyFill="1" applyAlignment="1">
      <alignment horizontal="center"/>
    </xf>
    <xf numFmtId="10" fontId="0" fillId="9" borderId="0" xfId="0" applyNumberFormat="1" applyFont="1" applyFill="1" applyAlignment="1">
      <alignment horizontal="center"/>
    </xf>
    <xf numFmtId="2" fontId="0" fillId="10" borderId="0" xfId="0" applyNumberFormat="1" applyFont="1" applyFill="1" applyAlignment="1">
      <alignment horizontal="center"/>
    </xf>
    <xf numFmtId="10" fontId="0" fillId="10" borderId="0" xfId="0" applyNumberFormat="1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164" fontId="0" fillId="10" borderId="0" xfId="0" applyNumberFormat="1" applyFont="1" applyFill="1" applyAlignment="1">
      <alignment horizontal="center"/>
    </xf>
    <xf numFmtId="164" fontId="4" fillId="10" borderId="0" xfId="0" applyNumberFormat="1" applyFont="1" applyFill="1" applyAlignment="1">
      <alignment horizontal="center"/>
    </xf>
    <xf numFmtId="10" fontId="0" fillId="10" borderId="0" xfId="0" applyNumberFormat="1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0" fontId="4" fillId="0" borderId="0" xfId="0" applyFont="1" applyAlignment="1"/>
    <xf numFmtId="8" fontId="0" fillId="3" borderId="0" xfId="0" applyNumberFormat="1" applyFont="1" applyFill="1" applyAlignment="1">
      <alignment horizontal="center"/>
    </xf>
    <xf numFmtId="8" fontId="5" fillId="3" borderId="0" xfId="0" applyNumberFormat="1" applyFont="1" applyFill="1" applyAlignment="1">
      <alignment horizontal="center"/>
    </xf>
    <xf numFmtId="40" fontId="1" fillId="0" borderId="0" xfId="0" applyNumberFormat="1" applyFont="1" applyAlignment="1">
      <alignment horizontal="center"/>
    </xf>
    <xf numFmtId="0" fontId="8" fillId="0" borderId="0" xfId="0" applyFont="1" applyAlignme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0" fontId="4" fillId="0" borderId="0" xfId="0" applyNumberFormat="1" applyFont="1"/>
    <xf numFmtId="0" fontId="5" fillId="6" borderId="7" xfId="0" applyFont="1" applyFill="1" applyBorder="1" applyAlignment="1">
      <alignment horizontal="center" wrapText="1"/>
    </xf>
    <xf numFmtId="0" fontId="4" fillId="0" borderId="7" xfId="0" applyFont="1" applyBorder="1"/>
    <xf numFmtId="0" fontId="5" fillId="7" borderId="7" xfId="0" applyFont="1" applyFill="1" applyBorder="1" applyAlignment="1">
      <alignment horizontal="center" wrapText="1"/>
    </xf>
    <xf numFmtId="0" fontId="5" fillId="8" borderId="7" xfId="0" applyFont="1" applyFill="1" applyBorder="1" applyAlignment="1">
      <alignment horizontal="center" wrapText="1"/>
    </xf>
    <xf numFmtId="0" fontId="5" fillId="9" borderId="7" xfId="0" applyFont="1" applyFill="1" applyBorder="1" applyAlignment="1">
      <alignment horizontal="center" wrapText="1"/>
    </xf>
    <xf numFmtId="0" fontId="7" fillId="5" borderId="0" xfId="0" applyFont="1" applyFill="1" applyAlignment="1">
      <alignment horizontal="center"/>
    </xf>
    <xf numFmtId="0" fontId="0" fillId="0" borderId="0" xfId="0" applyFont="1" applyAlignment="1"/>
    <xf numFmtId="0" fontId="5" fillId="3" borderId="7" xfId="0" applyFont="1" applyFill="1" applyBorder="1" applyAlignment="1">
      <alignment horizontal="center" wrapText="1"/>
    </xf>
    <xf numFmtId="0" fontId="5" fillId="10" borderId="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  <pageSetUpPr fitToPage="1"/>
  </sheetPr>
  <dimension ref="A1:AD998"/>
  <sheetViews>
    <sheetView showGridLines="0" workbookViewId="0">
      <selection activeCell="H52" sqref="H52"/>
    </sheetView>
  </sheetViews>
  <sheetFormatPr defaultColWidth="14.42578125" defaultRowHeight="15" customHeight="1" outlineLevelRow="1" outlineLevelCol="1"/>
  <cols>
    <col min="1" max="1" width="8.85546875" customWidth="1"/>
    <col min="2" max="2" width="35" customWidth="1"/>
    <col min="3" max="3" width="14.7109375" hidden="1" customWidth="1" outlineLevel="1"/>
    <col min="4" max="4" width="3.140625" hidden="1" customWidth="1" outlineLevel="1"/>
    <col min="5" max="5" width="3.28515625" hidden="1" customWidth="1" outlineLevel="1"/>
    <col min="6" max="6" width="11.140625" customWidth="1" collapsed="1"/>
    <col min="7" max="7" width="2.140625" customWidth="1"/>
    <col min="8" max="8" width="2.85546875" customWidth="1"/>
    <col min="9" max="9" width="11.140625" customWidth="1"/>
    <col min="10" max="10" width="2.7109375" customWidth="1"/>
    <col min="11" max="11" width="3" customWidth="1"/>
    <col min="12" max="12" width="11.140625" customWidth="1"/>
    <col min="13" max="14" width="2.28515625" customWidth="1"/>
    <col min="15" max="15" width="11.140625" customWidth="1"/>
    <col min="16" max="16" width="2" customWidth="1"/>
    <col min="17" max="17" width="3" customWidth="1"/>
    <col min="18" max="18" width="11.140625" customWidth="1"/>
    <col min="19" max="30" width="8.85546875" customWidth="1"/>
  </cols>
  <sheetData>
    <row r="1" spans="1:30" ht="14.25" customHeight="1">
      <c r="A1" s="2" t="s">
        <v>0</v>
      </c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7" t="s">
        <v>2</v>
      </c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1"/>
      <c r="C3" s="9"/>
      <c r="D3" s="9"/>
      <c r="E3" s="9"/>
      <c r="F3" s="9"/>
      <c r="G3" s="9"/>
      <c r="H3" s="9"/>
      <c r="I3" s="9"/>
      <c r="J3" s="9"/>
      <c r="K3" s="9"/>
      <c r="L3" s="9"/>
      <c r="M3" s="1"/>
      <c r="N3" s="1"/>
      <c r="O3" s="9"/>
      <c r="P3" s="1"/>
      <c r="Q3" s="1"/>
      <c r="R3" s="9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"/>
      <c r="C4" s="10" t="s">
        <v>4</v>
      </c>
      <c r="D4" s="1"/>
      <c r="E4" s="1"/>
      <c r="F4" s="10" t="s">
        <v>5</v>
      </c>
      <c r="G4" s="1"/>
      <c r="H4" s="1"/>
      <c r="I4" s="10" t="s">
        <v>6</v>
      </c>
      <c r="J4" s="1"/>
      <c r="K4" s="1"/>
      <c r="L4" s="10" t="s">
        <v>7</v>
      </c>
      <c r="M4" s="1"/>
      <c r="N4" s="1"/>
      <c r="O4" s="10" t="s">
        <v>8</v>
      </c>
      <c r="P4" s="1"/>
      <c r="Q4" s="1"/>
      <c r="R4" s="10" t="s">
        <v>9</v>
      </c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4.25" customHeight="1">
      <c r="A5" s="1"/>
      <c r="B5" s="12" t="s">
        <v>10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4.25" customHeight="1" outlineLevel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4.25" customHeight="1" outlineLevel="1">
      <c r="A7" s="1"/>
      <c r="B7" s="9" t="s">
        <v>13</v>
      </c>
      <c r="C7" s="22">
        <f>'SST Rev&amp;Exp'!F42</f>
        <v>0</v>
      </c>
      <c r="D7" s="22"/>
      <c r="E7" s="22"/>
      <c r="F7" s="22">
        <f>'SST Rev&amp;Exp'!I42</f>
        <v>0</v>
      </c>
      <c r="G7" s="22"/>
      <c r="H7" s="22"/>
      <c r="I7" s="22">
        <f>'SST Rev&amp;Exp'!L42</f>
        <v>0</v>
      </c>
      <c r="J7" s="22"/>
      <c r="K7" s="22"/>
      <c r="L7" s="22">
        <f>'SST Rev&amp;Exp'!O42</f>
        <v>0</v>
      </c>
      <c r="M7" s="26"/>
      <c r="N7" s="26"/>
      <c r="O7" s="22">
        <f>'SST Rev&amp;Exp'!R42</f>
        <v>0</v>
      </c>
      <c r="P7" s="26"/>
      <c r="Q7" s="26"/>
      <c r="R7" s="22">
        <f>'SST Rev&amp;Exp'!U42</f>
        <v>0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customHeight="1" outlineLevel="1">
      <c r="A8" s="1"/>
      <c r="B8" s="1" t="s">
        <v>21</v>
      </c>
      <c r="C8" s="22">
        <f>'SST Rev&amp;Exp'!F44</f>
        <v>0</v>
      </c>
      <c r="D8" s="22"/>
      <c r="E8" s="22"/>
      <c r="F8" s="22">
        <f>'SST Rev&amp;Exp'!I44</f>
        <v>0</v>
      </c>
      <c r="G8" s="22"/>
      <c r="H8" s="22"/>
      <c r="I8" s="22">
        <f>'SST Rev&amp;Exp'!L44</f>
        <v>0</v>
      </c>
      <c r="J8" s="22"/>
      <c r="K8" s="22"/>
      <c r="L8" s="22">
        <f>'SST Rev&amp;Exp'!O44</f>
        <v>0</v>
      </c>
      <c r="M8" s="26"/>
      <c r="N8" s="26"/>
      <c r="O8" s="22">
        <f>'SST Rev&amp;Exp'!R44</f>
        <v>0</v>
      </c>
      <c r="P8" s="26"/>
      <c r="Q8" s="26"/>
      <c r="R8" s="22">
        <f>'SST Rev&amp;Exp'!U44</f>
        <v>0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customHeight="1" outlineLevel="1">
      <c r="A9" s="1"/>
      <c r="B9" s="1" t="s">
        <v>24</v>
      </c>
      <c r="C9" s="22">
        <f>'SST Rev&amp;Exp'!F46</f>
        <v>0</v>
      </c>
      <c r="D9" s="22"/>
      <c r="E9" s="22"/>
      <c r="F9" s="22">
        <f>'SST Rev&amp;Exp'!I46</f>
        <v>0</v>
      </c>
      <c r="G9" s="22"/>
      <c r="H9" s="22"/>
      <c r="I9" s="22">
        <f>'SST Rev&amp;Exp'!L46</f>
        <v>0</v>
      </c>
      <c r="J9" s="22"/>
      <c r="K9" s="22"/>
      <c r="L9" s="22">
        <f>'SST Rev&amp;Exp'!O46</f>
        <v>0</v>
      </c>
      <c r="M9" s="26"/>
      <c r="N9" s="26"/>
      <c r="O9" s="22">
        <f>'SST Rev&amp;Exp'!R46</f>
        <v>0</v>
      </c>
      <c r="P9" s="26"/>
      <c r="Q9" s="26"/>
      <c r="R9" s="22">
        <f>'SST Rev&amp;Exp'!U46</f>
        <v>0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customHeight="1" outlineLevel="1">
      <c r="A10" s="1"/>
      <c r="B10" s="1" t="s">
        <v>25</v>
      </c>
      <c r="C10" s="22">
        <f>'SST Rev&amp;Exp'!F48</f>
        <v>0</v>
      </c>
      <c r="D10" s="22"/>
      <c r="E10" s="22"/>
      <c r="F10" s="22">
        <f>'SST Rev&amp;Exp'!I48</f>
        <v>0</v>
      </c>
      <c r="G10" s="22"/>
      <c r="H10" s="22"/>
      <c r="I10" s="22">
        <f>'SST Rev&amp;Exp'!L48</f>
        <v>0</v>
      </c>
      <c r="J10" s="22"/>
      <c r="K10" s="22"/>
      <c r="L10" s="22">
        <f>'SST Rev&amp;Exp'!O48</f>
        <v>0</v>
      </c>
      <c r="M10" s="26"/>
      <c r="N10" s="26"/>
      <c r="O10" s="22">
        <f>'SST Rev&amp;Exp'!R48</f>
        <v>0</v>
      </c>
      <c r="P10" s="26"/>
      <c r="Q10" s="26"/>
      <c r="R10" s="22">
        <f>'SST Rev&amp;Exp'!U48</f>
        <v>0</v>
      </c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 outlineLevel="1">
      <c r="A11" s="1"/>
      <c r="B11" s="1" t="s">
        <v>31</v>
      </c>
      <c r="C11" s="22">
        <f>'SST Rev&amp;Exp'!F50</f>
        <v>0</v>
      </c>
      <c r="D11" s="22"/>
      <c r="E11" s="22"/>
      <c r="F11" s="22">
        <f>'SST Rev&amp;Exp'!I50</f>
        <v>0</v>
      </c>
      <c r="G11" s="22"/>
      <c r="H11" s="22"/>
      <c r="I11" s="22">
        <f>'SST Rev&amp;Exp'!L50</f>
        <v>0</v>
      </c>
      <c r="J11" s="22"/>
      <c r="K11" s="22"/>
      <c r="L11" s="22">
        <f>'SST Rev&amp;Exp'!O50</f>
        <v>0</v>
      </c>
      <c r="M11" s="26"/>
      <c r="N11" s="26"/>
      <c r="O11" s="22">
        <f>'SST Rev&amp;Exp'!R50</f>
        <v>0</v>
      </c>
      <c r="P11" s="26"/>
      <c r="Q11" s="26"/>
      <c r="R11" s="22">
        <f>'SST Rev&amp;Exp'!U50</f>
        <v>0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 outlineLevel="1">
      <c r="A12" s="1"/>
      <c r="B12" s="9" t="s">
        <v>32</v>
      </c>
      <c r="C12" s="22">
        <f>'SST Rev&amp;Exp'!F52</f>
        <v>0</v>
      </c>
      <c r="D12" s="22"/>
      <c r="E12" s="22"/>
      <c r="F12" s="22">
        <f>'SST Rev&amp;Exp'!I52</f>
        <v>0</v>
      </c>
      <c r="G12" s="22"/>
      <c r="H12" s="22"/>
      <c r="I12" s="22">
        <f>'SST Rev&amp;Exp'!L52</f>
        <v>0</v>
      </c>
      <c r="J12" s="22"/>
      <c r="K12" s="22"/>
      <c r="L12" s="22">
        <f>'SST Rev&amp;Exp'!O52</f>
        <v>0</v>
      </c>
      <c r="M12" s="26"/>
      <c r="N12" s="26"/>
      <c r="O12" s="22">
        <f>'SST Rev&amp;Exp'!R52</f>
        <v>0</v>
      </c>
      <c r="P12" s="26"/>
      <c r="Q12" s="26"/>
      <c r="R12" s="22">
        <f>'SST Rev&amp;Exp'!U52</f>
        <v>0</v>
      </c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 outlineLevel="1">
      <c r="A13" s="1"/>
      <c r="B13" s="1" t="s">
        <v>36</v>
      </c>
      <c r="C13" s="22">
        <f>'SST Rev&amp;Exp'!F55</f>
        <v>0</v>
      </c>
      <c r="D13" s="22"/>
      <c r="E13" s="22"/>
      <c r="F13" s="22">
        <f>'SST Rev&amp;Exp'!I55</f>
        <v>0</v>
      </c>
      <c r="G13" s="22"/>
      <c r="H13" s="22"/>
      <c r="I13" s="22">
        <f>'SST Rev&amp;Exp'!L55</f>
        <v>0</v>
      </c>
      <c r="J13" s="22"/>
      <c r="K13" s="22"/>
      <c r="L13" s="22">
        <f>'SST Rev&amp;Exp'!O55</f>
        <v>0</v>
      </c>
      <c r="M13" s="26"/>
      <c r="N13" s="26"/>
      <c r="O13" s="22">
        <f>'SST Rev&amp;Exp'!R55</f>
        <v>0</v>
      </c>
      <c r="P13" s="26"/>
      <c r="Q13" s="26"/>
      <c r="R13" s="22">
        <f>'SST Rev&amp;Exp'!U55</f>
        <v>0</v>
      </c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 outlineLevel="1">
      <c r="A14" s="1"/>
      <c r="B14" s="1" t="s">
        <v>43</v>
      </c>
      <c r="C14" s="22">
        <f>'SST Rev&amp;Exp'!F56</f>
        <v>0</v>
      </c>
      <c r="D14" s="22"/>
      <c r="E14" s="22"/>
      <c r="F14" s="22">
        <f>'SST Rev&amp;Exp'!I56</f>
        <v>0</v>
      </c>
      <c r="G14" s="22"/>
      <c r="H14" s="22"/>
      <c r="I14" s="22">
        <f>'SST Rev&amp;Exp'!L56</f>
        <v>0</v>
      </c>
      <c r="J14" s="22"/>
      <c r="K14" s="22"/>
      <c r="L14" s="22">
        <f>'SST Rev&amp;Exp'!O56</f>
        <v>0</v>
      </c>
      <c r="M14" s="26"/>
      <c r="N14" s="26"/>
      <c r="O14" s="22">
        <f>'SST Rev&amp;Exp'!R56</f>
        <v>0</v>
      </c>
      <c r="P14" s="26"/>
      <c r="Q14" s="26"/>
      <c r="R14" s="22">
        <f>'SST Rev&amp;Exp'!U56</f>
        <v>0</v>
      </c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 outlineLevel="1">
      <c r="A15" s="1"/>
      <c r="B15" s="1" t="s">
        <v>45</v>
      </c>
      <c r="C15" s="22">
        <f>'SST Rev&amp;Exp'!F57</f>
        <v>0</v>
      </c>
      <c r="D15" s="22"/>
      <c r="E15" s="22"/>
      <c r="F15" s="22">
        <f>'SST Rev&amp;Exp'!I57</f>
        <v>0</v>
      </c>
      <c r="G15" s="22"/>
      <c r="H15" s="22"/>
      <c r="I15" s="22">
        <f>'SST Rev&amp;Exp'!L57</f>
        <v>0</v>
      </c>
      <c r="J15" s="22"/>
      <c r="K15" s="22"/>
      <c r="L15" s="22">
        <f>'SST Rev&amp;Exp'!O57</f>
        <v>0</v>
      </c>
      <c r="M15" s="26"/>
      <c r="N15" s="26"/>
      <c r="O15" s="22">
        <f>'SST Rev&amp;Exp'!R57</f>
        <v>0</v>
      </c>
      <c r="P15" s="26"/>
      <c r="Q15" s="26"/>
      <c r="R15" s="22">
        <f>'SST Rev&amp;Exp'!U57</f>
        <v>0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 outlineLevel="1">
      <c r="A16" s="1"/>
      <c r="B16" s="1" t="s">
        <v>46</v>
      </c>
      <c r="C16" s="22">
        <f>'SST Rev&amp;Exp'!F58</f>
        <v>0</v>
      </c>
      <c r="D16" s="22"/>
      <c r="E16" s="22"/>
      <c r="F16" s="22">
        <f>'SST Rev&amp;Exp'!I58</f>
        <v>0</v>
      </c>
      <c r="G16" s="22"/>
      <c r="H16" s="22"/>
      <c r="I16" s="22">
        <f>'SST Rev&amp;Exp'!L58</f>
        <v>0</v>
      </c>
      <c r="J16" s="22"/>
      <c r="K16" s="22"/>
      <c r="L16" s="22">
        <f>'SST Rev&amp;Exp'!O58</f>
        <v>0</v>
      </c>
      <c r="M16" s="26"/>
      <c r="N16" s="26"/>
      <c r="O16" s="22">
        <f>'SST Rev&amp;Exp'!R58</f>
        <v>0</v>
      </c>
      <c r="P16" s="26"/>
      <c r="Q16" s="26"/>
      <c r="R16" s="22">
        <f>'SST Rev&amp;Exp'!U58</f>
        <v>0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69" t="s">
        <v>49</v>
      </c>
      <c r="C17" s="22">
        <f ca="1">'SST Rev&amp;Exp'!F59</f>
        <v>604085.99399999995</v>
      </c>
      <c r="D17" s="22"/>
      <c r="E17" s="22"/>
      <c r="F17" s="22">
        <f ca="1">'SST Rev&amp;Exp'!I59</f>
        <v>1415045.4939999999</v>
      </c>
      <c r="G17" s="22"/>
      <c r="H17" s="22"/>
      <c r="I17" s="22">
        <f ca="1">'SST Rev&amp;Exp'!L59</f>
        <v>1453819.6038799901</v>
      </c>
      <c r="J17" s="22"/>
      <c r="K17" s="22"/>
      <c r="L17" s="22">
        <f ca="1">'SST Rev&amp;Exp'!O59</f>
        <v>1478069.1959575999</v>
      </c>
      <c r="M17" s="26"/>
      <c r="N17" s="26"/>
      <c r="O17" s="22">
        <f ca="1">'SST Rev&amp;Exp'!R59</f>
        <v>1507803.77987675</v>
      </c>
      <c r="P17" s="26"/>
      <c r="Q17" s="26"/>
      <c r="R17" s="22">
        <f ca="1">'SST Rev&amp;Exp'!U59</f>
        <v>1533033.0554742799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 t="s">
        <v>50</v>
      </c>
      <c r="C18" s="77">
        <f ca="1">SUM(C7:C17)</f>
        <v>604085.99399999995</v>
      </c>
      <c r="D18" s="77"/>
      <c r="E18" s="77"/>
      <c r="F18" s="77">
        <f ca="1">SUM(F7:F17)</f>
        <v>1415045.4939999999</v>
      </c>
      <c r="G18" s="77"/>
      <c r="H18" s="77"/>
      <c r="I18" s="77">
        <f ca="1">SUM(I7:I17)</f>
        <v>1453819.6038799901</v>
      </c>
      <c r="J18" s="77"/>
      <c r="K18" s="77"/>
      <c r="L18" s="77">
        <f ca="1">SUM(L7:L17)</f>
        <v>1478069.1959575999</v>
      </c>
      <c r="M18" s="26"/>
      <c r="N18" s="26"/>
      <c r="O18" s="77">
        <f ca="1">SUM(O7:O17)</f>
        <v>1507803.77987675</v>
      </c>
      <c r="P18" s="26"/>
      <c r="Q18" s="26"/>
      <c r="R18" s="77">
        <f ca="1">SUM(R7:R17)</f>
        <v>1533033.0554742799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2"/>
      <c r="B19" s="12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26"/>
      <c r="N19" s="26"/>
      <c r="O19" s="77"/>
      <c r="P19" s="26"/>
      <c r="Q19" s="26"/>
      <c r="R19" s="77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4.25" hidden="1" customHeight="1" outlineLevel="1">
      <c r="A20" s="1"/>
      <c r="B20" s="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6"/>
      <c r="N20" s="26"/>
      <c r="O20" s="22"/>
      <c r="P20" s="26"/>
      <c r="Q20" s="26"/>
      <c r="R20" s="22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 collapsed="1">
      <c r="A21" s="1"/>
      <c r="B21" s="87" t="s">
        <v>54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6"/>
      <c r="N21" s="26"/>
      <c r="O21" s="22"/>
      <c r="P21" s="26"/>
      <c r="Q21" s="26"/>
      <c r="R21" s="22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25" hidden="1" customHeight="1" outlineLevel="1">
      <c r="A22" s="1"/>
      <c r="B22" s="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6"/>
      <c r="N22" s="26"/>
      <c r="O22" s="22"/>
      <c r="P22" s="26"/>
      <c r="Q22" s="26"/>
      <c r="R22" s="22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25" hidden="1" customHeight="1" outlineLevel="1">
      <c r="A23" s="1"/>
      <c r="B23" s="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6"/>
      <c r="N23" s="26"/>
      <c r="O23" s="22"/>
      <c r="P23" s="26"/>
      <c r="Q23" s="26"/>
      <c r="R23" s="22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25" customHeight="1" collapsed="1">
      <c r="A24" s="1"/>
      <c r="B24" s="46" t="s">
        <v>55</v>
      </c>
      <c r="C24" s="22">
        <f>'SST Rev&amp;Exp'!F67</f>
        <v>416036</v>
      </c>
      <c r="D24" s="22"/>
      <c r="E24" s="22"/>
      <c r="F24" s="22">
        <f>'SST Rev&amp;Exp'!I67</f>
        <v>1019036</v>
      </c>
      <c r="G24" s="22"/>
      <c r="H24" s="22"/>
      <c r="I24" s="22">
        <f>'SST Rev&amp;Exp'!L67</f>
        <v>1039416.72</v>
      </c>
      <c r="J24" s="22"/>
      <c r="K24" s="22"/>
      <c r="L24" s="22">
        <f>'SST Rev&amp;Exp'!O67</f>
        <v>1060205.0544</v>
      </c>
      <c r="M24" s="26"/>
      <c r="N24" s="26"/>
      <c r="O24" s="22">
        <f>'SST Rev&amp;Exp'!R67</f>
        <v>1081409.155488</v>
      </c>
      <c r="P24" s="26"/>
      <c r="Q24" s="26"/>
      <c r="R24" s="22">
        <f>'SST Rev&amp;Exp'!U67</f>
        <v>1103037.3385977603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4.25" customHeight="1">
      <c r="A25" s="1"/>
      <c r="B25" s="46" t="s">
        <v>57</v>
      </c>
      <c r="C25" s="22">
        <f>'SST Rev&amp;Exp'!F68</f>
        <v>98049.994000000006</v>
      </c>
      <c r="D25" s="22"/>
      <c r="E25" s="22"/>
      <c r="F25" s="22">
        <f>'SST Rev&amp;Exp'!I68</f>
        <v>256009.49400000001</v>
      </c>
      <c r="G25" s="22"/>
      <c r="H25" s="22"/>
      <c r="I25" s="22">
        <f>'SST Rev&amp;Exp'!L68</f>
        <v>259402.88387999989</v>
      </c>
      <c r="J25" s="22"/>
      <c r="K25" s="22"/>
      <c r="L25" s="22">
        <f>'SST Rev&amp;Exp'!O68</f>
        <v>262864.14155759994</v>
      </c>
      <c r="M25" s="26"/>
      <c r="N25" s="26"/>
      <c r="O25" s="22">
        <f>'SST Rev&amp;Exp'!R68</f>
        <v>266394.62438875198</v>
      </c>
      <c r="P25" s="26"/>
      <c r="Q25" s="26"/>
      <c r="R25" s="22">
        <f>'SST Rev&amp;Exp'!U68</f>
        <v>269995.71687652706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4.25" customHeight="1">
      <c r="A26" s="1"/>
      <c r="B26" s="51" t="s">
        <v>58</v>
      </c>
      <c r="C26" s="22">
        <f>'SST Rev&amp;Exp'!F90</f>
        <v>85000</v>
      </c>
      <c r="D26" s="22"/>
      <c r="E26" s="22"/>
      <c r="F26" s="22">
        <f>'SST Rev&amp;Exp'!I90</f>
        <v>135000</v>
      </c>
      <c r="G26" s="22"/>
      <c r="H26" s="22"/>
      <c r="I26" s="22">
        <f>'SST Rev&amp;Exp'!L90</f>
        <v>145000</v>
      </c>
      <c r="J26" s="22"/>
      <c r="K26" s="22"/>
      <c r="L26" s="22">
        <f>'SST Rev&amp;Exp'!O90</f>
        <v>145000</v>
      </c>
      <c r="M26" s="26"/>
      <c r="N26" s="26"/>
      <c r="O26" s="22">
        <f>'SST Rev&amp;Exp'!R90</f>
        <v>150000</v>
      </c>
      <c r="P26" s="26"/>
      <c r="Q26" s="26"/>
      <c r="R26" s="22">
        <f>'SST Rev&amp;Exp'!U90</f>
        <v>150000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4.25" customHeight="1">
      <c r="A27" s="1"/>
      <c r="B27" s="51" t="s">
        <v>59</v>
      </c>
      <c r="C27" s="22">
        <f>'SST Rev&amp;Exp'!F114</f>
        <v>5000</v>
      </c>
      <c r="D27" s="22"/>
      <c r="E27" s="22"/>
      <c r="F27" s="22">
        <f>'SST Rev&amp;Exp'!I114</f>
        <v>5000</v>
      </c>
      <c r="G27" s="22"/>
      <c r="H27" s="22"/>
      <c r="I27" s="22">
        <f>'SST Rev&amp;Exp'!L114</f>
        <v>10000</v>
      </c>
      <c r="J27" s="22"/>
      <c r="K27" s="22"/>
      <c r="L27" s="22">
        <f>'SST Rev&amp;Exp'!O114</f>
        <v>10000</v>
      </c>
      <c r="M27" s="26"/>
      <c r="N27" s="26"/>
      <c r="O27" s="22">
        <f>'SST Rev&amp;Exp'!R114</f>
        <v>10000</v>
      </c>
      <c r="P27" s="26"/>
      <c r="Q27" s="26"/>
      <c r="R27" s="22">
        <f>'SST Rev&amp;Exp'!U114</f>
        <v>10000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4.25" hidden="1" customHeight="1" outlineLevel="1">
      <c r="A28" s="1"/>
      <c r="B28" s="51" t="s">
        <v>67</v>
      </c>
      <c r="C28" s="22">
        <f>'SST Rev&amp;Exp'!F126</f>
        <v>0</v>
      </c>
      <c r="D28" s="22"/>
      <c r="E28" s="22"/>
      <c r="F28" s="22">
        <f>'SST Rev&amp;Exp'!I126</f>
        <v>0</v>
      </c>
      <c r="G28" s="22"/>
      <c r="H28" s="22"/>
      <c r="I28" s="22">
        <f>'SST Rev&amp;Exp'!L126</f>
        <v>0</v>
      </c>
      <c r="J28" s="22"/>
      <c r="K28" s="22"/>
      <c r="L28" s="22">
        <f>'SST Rev&amp;Exp'!O126</f>
        <v>0</v>
      </c>
      <c r="M28" s="26"/>
      <c r="N28" s="26"/>
      <c r="O28" s="22">
        <f>'SST Rev&amp;Exp'!R126</f>
        <v>0</v>
      </c>
      <c r="P28" s="26"/>
      <c r="Q28" s="26"/>
      <c r="R28" s="22">
        <f>'SST Rev&amp;Exp'!U126</f>
        <v>0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4.25" hidden="1" customHeight="1" outlineLevel="1">
      <c r="A29" s="1"/>
      <c r="B29" s="51" t="s">
        <v>68</v>
      </c>
      <c r="C29" s="22">
        <f>'SST Rev&amp;Exp'!F134</f>
        <v>0</v>
      </c>
      <c r="D29" s="22"/>
      <c r="E29" s="22"/>
      <c r="F29" s="22">
        <f>'SST Rev&amp;Exp'!I134</f>
        <v>0</v>
      </c>
      <c r="G29" s="22"/>
      <c r="H29" s="22"/>
      <c r="I29" s="22">
        <f>'SST Rev&amp;Exp'!L134</f>
        <v>0</v>
      </c>
      <c r="J29" s="22"/>
      <c r="K29" s="22"/>
      <c r="L29" s="22">
        <f>'SST Rev&amp;Exp'!O134</f>
        <v>0</v>
      </c>
      <c r="M29" s="26"/>
      <c r="N29" s="26"/>
      <c r="O29" s="22">
        <f>'SST Rev&amp;Exp'!R134</f>
        <v>0</v>
      </c>
      <c r="P29" s="26"/>
      <c r="Q29" s="26"/>
      <c r="R29" s="22">
        <f>'SST Rev&amp;Exp'!U134</f>
        <v>0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4.25" hidden="1" customHeight="1" outlineLevel="1">
      <c r="A30" s="1"/>
      <c r="B30" s="1" t="s">
        <v>70</v>
      </c>
      <c r="C30" s="22">
        <f>'SST Rev&amp;Exp'!F136</f>
        <v>0</v>
      </c>
      <c r="D30" s="22"/>
      <c r="E30" s="22"/>
      <c r="F30" s="22">
        <f>'SST Rev&amp;Exp'!I136</f>
        <v>0</v>
      </c>
      <c r="G30" s="22"/>
      <c r="H30" s="22"/>
      <c r="I30" s="22">
        <f>'SST Rev&amp;Exp'!L136</f>
        <v>0</v>
      </c>
      <c r="J30" s="22"/>
      <c r="K30" s="22"/>
      <c r="L30" s="22">
        <f>'SST Rev&amp;Exp'!O136</f>
        <v>0</v>
      </c>
      <c r="M30" s="26"/>
      <c r="N30" s="26"/>
      <c r="O30" s="22">
        <f>'SST Rev&amp;Exp'!R136</f>
        <v>0</v>
      </c>
      <c r="P30" s="26"/>
      <c r="Q30" s="26"/>
      <c r="R30" s="22">
        <f>'SST Rev&amp;Exp'!U136</f>
        <v>0</v>
      </c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4.25" customHeight="1" collapsed="1">
      <c r="A31" s="1"/>
      <c r="B31" s="12" t="s">
        <v>71</v>
      </c>
      <c r="C31" s="77">
        <f>SUM(C24:C30)</f>
        <v>604085.99399999995</v>
      </c>
      <c r="D31" s="77"/>
      <c r="E31" s="77"/>
      <c r="F31" s="77">
        <f>SUM(F24:F30)</f>
        <v>1415045.4939999999</v>
      </c>
      <c r="G31" s="77"/>
      <c r="H31" s="77"/>
      <c r="I31" s="77">
        <f>SUM(I24:I30)</f>
        <v>1453819.6038799998</v>
      </c>
      <c r="J31" s="77"/>
      <c r="K31" s="77"/>
      <c r="L31" s="77">
        <f>SUM(L24:L30)</f>
        <v>1478069.1959575999</v>
      </c>
      <c r="M31" s="26"/>
      <c r="N31" s="26"/>
      <c r="O31" s="77">
        <f>SUM(O24:O30)</f>
        <v>1507803.7798767521</v>
      </c>
      <c r="P31" s="26"/>
      <c r="Q31" s="26"/>
      <c r="R31" s="77">
        <f>SUM(R24:R30)</f>
        <v>1533033.0554742874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6"/>
      <c r="N32" s="26"/>
      <c r="O32" s="22"/>
      <c r="P32" s="26"/>
      <c r="Q32" s="26"/>
      <c r="R32" s="22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27" t="s">
        <v>73</v>
      </c>
      <c r="C33" s="129">
        <f ca="1">C18-C31</f>
        <v>0</v>
      </c>
      <c r="D33" s="129"/>
      <c r="E33" s="129"/>
      <c r="F33" s="130">
        <f ca="1">F18-F31</f>
        <v>0</v>
      </c>
      <c r="G33" s="130"/>
      <c r="H33" s="130"/>
      <c r="I33" s="130">
        <f ca="1">I18-I31</f>
        <v>-9.7788870334625244E-9</v>
      </c>
      <c r="J33" s="130"/>
      <c r="K33" s="130"/>
      <c r="L33" s="130">
        <f ca="1">L18-L31</f>
        <v>0</v>
      </c>
      <c r="M33" s="131"/>
      <c r="N33" s="131"/>
      <c r="O33" s="130">
        <f ca="1">O18-O31</f>
        <v>-2.0954757928848267E-9</v>
      </c>
      <c r="P33" s="131"/>
      <c r="Q33" s="131"/>
      <c r="R33" s="132">
        <f ca="1">R18-R31</f>
        <v>-7.4505805969238281E-9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1"/>
      <c r="N34" s="1"/>
      <c r="O34" s="93"/>
      <c r="P34" s="1"/>
      <c r="Q34" s="1"/>
      <c r="R34" s="9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  <outlinePr summaryBelow="0"/>
    <pageSetUpPr fitToPage="1"/>
  </sheetPr>
  <dimension ref="A1:W979"/>
  <sheetViews>
    <sheetView workbookViewId="0">
      <pane xSplit="4" ySplit="16" topLeftCell="E74" activePane="bottomRight" state="frozen"/>
      <selection pane="topRight" activeCell="E1" sqref="E1"/>
      <selection pane="bottomLeft" activeCell="A17" sqref="A17"/>
      <selection pane="bottomRight" activeCell="H61" sqref="H61"/>
    </sheetView>
  </sheetViews>
  <sheetFormatPr defaultColWidth="14.42578125" defaultRowHeight="15" customHeight="1" outlineLevelRow="1" outlineLevelCol="1"/>
  <cols>
    <col min="1" max="1" width="5.28515625" customWidth="1"/>
    <col min="2" max="2" width="12.140625" customWidth="1"/>
    <col min="3" max="3" width="47.85546875" customWidth="1"/>
    <col min="4" max="4" width="18.7109375" customWidth="1"/>
    <col min="5" max="5" width="11.42578125" customWidth="1"/>
    <col min="6" max="6" width="14.42578125" customWidth="1"/>
    <col min="7" max="7" width="12.5703125" customWidth="1" outlineLevel="1"/>
    <col min="8" max="8" width="14" customWidth="1" outlineLevel="1"/>
    <col min="9" max="9" width="14.42578125" customWidth="1"/>
    <col min="10" max="10" width="12.140625" customWidth="1" outlineLevel="1"/>
    <col min="11" max="11" width="14.5703125" customWidth="1" outlineLevel="1"/>
    <col min="12" max="12" width="14.42578125" customWidth="1"/>
    <col min="13" max="13" width="17.7109375" customWidth="1" outlineLevel="1"/>
    <col min="14" max="14" width="14" customWidth="1" outlineLevel="1"/>
    <col min="15" max="15" width="14" customWidth="1"/>
    <col min="16" max="16" width="13" customWidth="1"/>
    <col min="17" max="17" width="16.5703125" customWidth="1"/>
    <col min="18" max="18" width="14" customWidth="1"/>
    <col min="19" max="19" width="13.140625" customWidth="1"/>
    <col min="20" max="20" width="15.5703125" customWidth="1"/>
    <col min="21" max="21" width="14.42578125" customWidth="1"/>
    <col min="22" max="22" width="27.28515625" customWidth="1"/>
    <col min="23" max="23" width="8.7109375" customWidth="1"/>
  </cols>
  <sheetData>
    <row r="1" spans="1:23" ht="14.25" customHeight="1">
      <c r="A1" s="1"/>
      <c r="B1" s="2" t="s">
        <v>0</v>
      </c>
      <c r="C1" s="5"/>
      <c r="D1" s="5"/>
      <c r="E1" s="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1"/>
      <c r="W1" s="1"/>
    </row>
    <row r="2" spans="1:23" ht="14.25" customHeight="1">
      <c r="A2" s="1"/>
      <c r="B2" s="11" t="s">
        <v>3</v>
      </c>
      <c r="C2" s="5"/>
      <c r="D2" s="5"/>
      <c r="E2" s="1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1"/>
      <c r="W2" s="1"/>
    </row>
    <row r="3" spans="1:23" ht="14.25" customHeight="1">
      <c r="A3" s="1"/>
      <c r="B3" s="1"/>
      <c r="C3" s="1"/>
      <c r="D3" s="1"/>
      <c r="E3" s="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1"/>
      <c r="W3" s="1"/>
    </row>
    <row r="4" spans="1:23" ht="14.25" customHeight="1">
      <c r="A4" s="1"/>
      <c r="B4" s="1"/>
      <c r="C4" s="1"/>
      <c r="D4" s="1"/>
      <c r="E4" s="1"/>
      <c r="F4" s="14" t="s">
        <v>11</v>
      </c>
      <c r="G4" s="15"/>
      <c r="H4" s="15"/>
      <c r="I4" s="14" t="s">
        <v>14</v>
      </c>
      <c r="J4" s="15"/>
      <c r="K4" s="15"/>
      <c r="L4" s="16" t="s">
        <v>15</v>
      </c>
      <c r="M4" s="15"/>
      <c r="N4" s="15"/>
      <c r="O4" s="14" t="s">
        <v>16</v>
      </c>
      <c r="P4" s="6"/>
      <c r="Q4" s="6"/>
      <c r="R4" s="14" t="s">
        <v>17</v>
      </c>
      <c r="S4" s="6"/>
      <c r="T4" s="6"/>
      <c r="U4" s="14" t="s">
        <v>18</v>
      </c>
      <c r="V4" s="18" t="s">
        <v>19</v>
      </c>
      <c r="W4" s="1"/>
    </row>
    <row r="5" spans="1:23" ht="14.25" customHeight="1">
      <c r="A5" s="1"/>
      <c r="B5" s="1"/>
      <c r="C5" s="24" t="s">
        <v>20</v>
      </c>
      <c r="D5" s="1"/>
      <c r="E5" s="1"/>
      <c r="F5" s="29"/>
      <c r="G5" s="6"/>
      <c r="H5" s="6"/>
      <c r="I5" s="30"/>
      <c r="J5" s="6"/>
      <c r="K5" s="6"/>
      <c r="L5" s="30"/>
      <c r="M5" s="6"/>
      <c r="N5" s="6"/>
      <c r="O5" s="29"/>
      <c r="P5" s="6"/>
      <c r="Q5" s="6"/>
      <c r="R5" s="29"/>
      <c r="S5" s="6"/>
      <c r="T5" s="6"/>
      <c r="U5" s="29"/>
      <c r="V5" s="1"/>
      <c r="W5" s="1"/>
    </row>
    <row r="6" spans="1:23" ht="14.25" customHeight="1">
      <c r="A6" s="1"/>
      <c r="B6" s="1"/>
      <c r="C6" s="32" t="s">
        <v>22</v>
      </c>
      <c r="D6" s="1"/>
      <c r="E6" s="1"/>
      <c r="F6" s="34"/>
      <c r="G6" s="36"/>
      <c r="H6" s="36"/>
      <c r="I6" s="34"/>
      <c r="J6" s="36"/>
      <c r="K6" s="36"/>
      <c r="L6" s="34"/>
      <c r="M6" s="36"/>
      <c r="N6" s="36"/>
      <c r="O6" s="34"/>
      <c r="P6" s="36"/>
      <c r="Q6" s="36"/>
      <c r="R6" s="34"/>
      <c r="S6" s="36"/>
      <c r="T6" s="36"/>
      <c r="U6" s="34"/>
      <c r="V6" s="1"/>
      <c r="W6" s="1"/>
    </row>
    <row r="7" spans="1:23" ht="14.25" customHeight="1">
      <c r="A7" s="1"/>
      <c r="B7" s="1"/>
      <c r="C7" s="32" t="s">
        <v>26</v>
      </c>
      <c r="D7" s="1"/>
      <c r="E7" s="1"/>
      <c r="F7" s="34"/>
      <c r="G7" s="36"/>
      <c r="H7" s="36"/>
      <c r="I7" s="34"/>
      <c r="J7" s="36"/>
      <c r="K7" s="36"/>
      <c r="L7" s="34"/>
      <c r="M7" s="36"/>
      <c r="N7" s="36"/>
      <c r="O7" s="34"/>
      <c r="P7" s="36"/>
      <c r="Q7" s="36"/>
      <c r="R7" s="34"/>
      <c r="S7" s="36"/>
      <c r="T7" s="36"/>
      <c r="U7" s="34"/>
      <c r="V7" s="1"/>
      <c r="W7" s="1"/>
    </row>
    <row r="8" spans="1:23" ht="14.25" customHeight="1">
      <c r="A8" s="1"/>
      <c r="B8" s="1"/>
      <c r="C8" s="32" t="s">
        <v>27</v>
      </c>
      <c r="D8" s="1"/>
      <c r="E8" s="1"/>
      <c r="F8" s="34"/>
      <c r="G8" s="36"/>
      <c r="H8" s="36"/>
      <c r="I8" s="34"/>
      <c r="J8" s="36"/>
      <c r="K8" s="36"/>
      <c r="L8" s="34"/>
      <c r="M8" s="36"/>
      <c r="N8" s="36"/>
      <c r="O8" s="34"/>
      <c r="P8" s="36"/>
      <c r="Q8" s="36"/>
      <c r="R8" s="34"/>
      <c r="S8" s="36"/>
      <c r="T8" s="36"/>
      <c r="U8" s="34"/>
      <c r="V8" s="1"/>
      <c r="W8" s="1"/>
    </row>
    <row r="9" spans="1:23" ht="14.25" customHeight="1">
      <c r="A9" s="1"/>
      <c r="B9" s="1"/>
      <c r="C9" s="39" t="s">
        <v>28</v>
      </c>
      <c r="D9" s="1"/>
      <c r="E9" s="1"/>
      <c r="F9" s="34"/>
      <c r="G9" s="36"/>
      <c r="H9" s="36"/>
      <c r="I9" s="34"/>
      <c r="J9" s="36"/>
      <c r="K9" s="36"/>
      <c r="L9" s="34"/>
      <c r="M9" s="36"/>
      <c r="N9" s="36"/>
      <c r="O9" s="34"/>
      <c r="P9" s="36"/>
      <c r="Q9" s="36"/>
      <c r="R9" s="34"/>
      <c r="S9" s="36"/>
      <c r="T9" s="36"/>
      <c r="U9" s="34"/>
      <c r="V9" s="1"/>
      <c r="W9" s="1"/>
    </row>
    <row r="10" spans="1:23" ht="14.25" customHeight="1">
      <c r="A10" s="1"/>
      <c r="B10" s="1"/>
      <c r="C10" s="39" t="s">
        <v>29</v>
      </c>
      <c r="D10" s="1"/>
      <c r="E10" s="1"/>
      <c r="F10" s="34"/>
      <c r="G10" s="36"/>
      <c r="H10" s="36"/>
      <c r="I10" s="34"/>
      <c r="J10" s="36"/>
      <c r="K10" s="36"/>
      <c r="L10" s="34"/>
      <c r="M10" s="36"/>
      <c r="N10" s="36"/>
      <c r="O10" s="34"/>
      <c r="P10" s="36"/>
      <c r="Q10" s="36"/>
      <c r="R10" s="34"/>
      <c r="S10" s="36"/>
      <c r="T10" s="36"/>
      <c r="U10" s="34"/>
      <c r="V10" s="1"/>
      <c r="W10" s="1"/>
    </row>
    <row r="11" spans="1:23" ht="14.25" customHeight="1">
      <c r="A11" s="1"/>
      <c r="B11" s="1"/>
      <c r="C11" s="46" t="s">
        <v>30</v>
      </c>
      <c r="D11" s="1"/>
      <c r="E11" s="1"/>
      <c r="F11" s="34"/>
      <c r="G11" s="36"/>
      <c r="H11" s="36"/>
      <c r="I11" s="34"/>
      <c r="J11" s="36"/>
      <c r="K11" s="36"/>
      <c r="L11" s="34"/>
      <c r="M11" s="36"/>
      <c r="N11" s="36"/>
      <c r="O11" s="34"/>
      <c r="P11" s="36"/>
      <c r="Q11" s="36"/>
      <c r="R11" s="34"/>
      <c r="S11" s="36"/>
      <c r="T11" s="36"/>
      <c r="U11" s="34"/>
      <c r="V11" s="48"/>
      <c r="W11" s="1"/>
    </row>
    <row r="12" spans="1:23" ht="14.25" customHeight="1">
      <c r="A12" s="1"/>
      <c r="B12" s="1"/>
      <c r="C12" s="46" t="s">
        <v>33</v>
      </c>
      <c r="D12" s="1"/>
      <c r="E12" s="1"/>
      <c r="F12" s="34"/>
      <c r="G12" s="36"/>
      <c r="H12" s="36"/>
      <c r="I12" s="34"/>
      <c r="J12" s="36"/>
      <c r="K12" s="36"/>
      <c r="L12" s="34"/>
      <c r="M12" s="36"/>
      <c r="N12" s="36"/>
      <c r="O12" s="34"/>
      <c r="P12" s="36"/>
      <c r="Q12" s="36"/>
      <c r="R12" s="34"/>
      <c r="S12" s="36"/>
      <c r="T12" s="36"/>
      <c r="U12" s="34"/>
      <c r="V12" s="1"/>
      <c r="W12" s="1"/>
    </row>
    <row r="13" spans="1:23" ht="14.25" customHeight="1">
      <c r="A13" s="1"/>
      <c r="B13" s="1"/>
      <c r="C13" s="46" t="s">
        <v>34</v>
      </c>
      <c r="D13" s="1"/>
      <c r="E13" s="1"/>
      <c r="F13" s="34"/>
      <c r="G13" s="36"/>
      <c r="H13" s="36"/>
      <c r="I13" s="34"/>
      <c r="J13" s="36"/>
      <c r="K13" s="36"/>
      <c r="L13" s="34"/>
      <c r="M13" s="36"/>
      <c r="N13" s="36"/>
      <c r="O13" s="34"/>
      <c r="P13" s="36"/>
      <c r="Q13" s="36"/>
      <c r="R13" s="34"/>
      <c r="S13" s="36"/>
      <c r="T13" s="36"/>
      <c r="U13" s="34"/>
      <c r="V13" s="1"/>
      <c r="W13" s="1"/>
    </row>
    <row r="14" spans="1:23" ht="14.25" customHeight="1">
      <c r="A14" s="1"/>
      <c r="B14" s="1"/>
      <c r="C14" s="46" t="s">
        <v>35</v>
      </c>
      <c r="D14" s="1"/>
      <c r="E14" s="1"/>
      <c r="F14" s="34"/>
      <c r="G14" s="36"/>
      <c r="H14" s="36"/>
      <c r="I14" s="34"/>
      <c r="J14" s="36"/>
      <c r="K14" s="36"/>
      <c r="L14" s="34"/>
      <c r="M14" s="36"/>
      <c r="N14" s="36"/>
      <c r="O14" s="34"/>
      <c r="P14" s="36"/>
      <c r="Q14" s="36"/>
      <c r="R14" s="34"/>
      <c r="S14" s="36"/>
      <c r="T14" s="36"/>
      <c r="U14" s="34"/>
      <c r="V14" s="1"/>
      <c r="W14" s="1"/>
    </row>
    <row r="15" spans="1:23" ht="14.25" customHeight="1">
      <c r="A15" s="1"/>
      <c r="B15" s="1"/>
      <c r="C15" s="46" t="s">
        <v>37</v>
      </c>
      <c r="D15" s="1"/>
      <c r="E15" s="1"/>
      <c r="F15" s="34"/>
      <c r="G15" s="36"/>
      <c r="H15" s="36"/>
      <c r="I15" s="34"/>
      <c r="J15" s="36"/>
      <c r="K15" s="36"/>
      <c r="L15" s="34"/>
      <c r="M15" s="36"/>
      <c r="N15" s="36"/>
      <c r="O15" s="34"/>
      <c r="P15" s="36"/>
      <c r="Q15" s="36"/>
      <c r="R15" s="34"/>
      <c r="S15" s="36"/>
      <c r="T15" s="36"/>
      <c r="U15" s="34"/>
      <c r="V15" s="1"/>
      <c r="W15" s="1"/>
    </row>
    <row r="16" spans="1:23" ht="14.25" customHeight="1">
      <c r="A16" s="1"/>
      <c r="B16" s="1"/>
      <c r="C16" s="46" t="s">
        <v>38</v>
      </c>
      <c r="D16" s="1"/>
      <c r="E16" s="1"/>
      <c r="F16" s="34"/>
      <c r="G16" s="36"/>
      <c r="H16" s="36"/>
      <c r="I16" s="34"/>
      <c r="J16" s="36"/>
      <c r="K16" s="36"/>
      <c r="L16" s="34"/>
      <c r="M16" s="36"/>
      <c r="N16" s="36"/>
      <c r="O16" s="34"/>
      <c r="P16" s="36"/>
      <c r="Q16" s="36"/>
      <c r="R16" s="34"/>
      <c r="S16" s="36"/>
      <c r="T16" s="36"/>
      <c r="U16" s="34"/>
      <c r="V16" s="1"/>
      <c r="W16" s="1"/>
    </row>
    <row r="17" spans="1:23" ht="14.25" customHeight="1">
      <c r="A17" s="9"/>
      <c r="B17" s="9"/>
      <c r="C17" s="46" t="s">
        <v>39</v>
      </c>
      <c r="D17" s="1"/>
      <c r="E17" s="1"/>
      <c r="F17" s="34"/>
      <c r="G17" s="36"/>
      <c r="H17" s="36"/>
      <c r="I17" s="34"/>
      <c r="J17" s="36"/>
      <c r="K17" s="36"/>
      <c r="L17" s="34"/>
      <c r="M17" s="36"/>
      <c r="N17" s="36"/>
      <c r="O17" s="34"/>
      <c r="P17" s="36"/>
      <c r="Q17" s="36"/>
      <c r="R17" s="34"/>
      <c r="S17" s="36"/>
      <c r="T17" s="36"/>
      <c r="U17" s="34"/>
      <c r="V17" s="1"/>
      <c r="W17" s="1"/>
    </row>
    <row r="18" spans="1:23" ht="14.25" customHeight="1">
      <c r="A18" s="1"/>
      <c r="B18" s="1"/>
      <c r="C18" s="46" t="s">
        <v>40</v>
      </c>
      <c r="D18" s="9"/>
      <c r="E18" s="1"/>
      <c r="F18" s="34"/>
      <c r="G18" s="36"/>
      <c r="H18" s="36"/>
      <c r="I18" s="34"/>
      <c r="J18" s="36"/>
      <c r="K18" s="36"/>
      <c r="L18" s="34"/>
      <c r="M18" s="36"/>
      <c r="N18" s="36"/>
      <c r="O18" s="34"/>
      <c r="P18" s="36"/>
      <c r="Q18" s="36"/>
      <c r="R18" s="34"/>
      <c r="S18" s="36"/>
      <c r="T18" s="36"/>
      <c r="U18" s="34"/>
      <c r="V18" s="1"/>
      <c r="W18" s="1"/>
    </row>
    <row r="19" spans="1:23" ht="14.25" customHeight="1">
      <c r="A19" s="1"/>
      <c r="B19" s="1"/>
      <c r="C19" s="51"/>
      <c r="D19" s="1"/>
      <c r="E19" s="52"/>
      <c r="F19" s="34"/>
      <c r="G19" s="36"/>
      <c r="H19" s="36"/>
      <c r="I19" s="34"/>
      <c r="J19" s="36"/>
      <c r="K19" s="36"/>
      <c r="L19" s="34"/>
      <c r="M19" s="36"/>
      <c r="N19" s="36"/>
      <c r="O19" s="34"/>
      <c r="P19" s="36"/>
      <c r="Q19" s="36"/>
      <c r="R19" s="34"/>
      <c r="S19" s="36"/>
      <c r="T19" s="36"/>
      <c r="U19" s="34"/>
      <c r="V19" s="9"/>
      <c r="W19" s="1"/>
    </row>
    <row r="20" spans="1:23" ht="14.25" customHeight="1">
      <c r="A20" s="1"/>
      <c r="B20" s="1"/>
      <c r="C20" s="24" t="s">
        <v>42</v>
      </c>
      <c r="D20" s="1"/>
      <c r="E20" s="52"/>
      <c r="F20" s="54">
        <f>SUM(F6:F19)</f>
        <v>0</v>
      </c>
      <c r="G20" s="36"/>
      <c r="H20" s="36"/>
      <c r="I20" s="54">
        <f>SUM(I6:I19)</f>
        <v>0</v>
      </c>
      <c r="J20" s="36"/>
      <c r="K20" s="36"/>
      <c r="L20" s="54">
        <f>SUM(L6:L19)</f>
        <v>0</v>
      </c>
      <c r="M20" s="36"/>
      <c r="N20" s="36"/>
      <c r="O20" s="54">
        <f>SUM(O6:O19)</f>
        <v>0</v>
      </c>
      <c r="P20" s="36"/>
      <c r="Q20" s="36"/>
      <c r="R20" s="54">
        <f>SUM(R6:R19)</f>
        <v>0</v>
      </c>
      <c r="S20" s="36"/>
      <c r="T20" s="36"/>
      <c r="U20" s="54">
        <f>SUM(U6:U19)</f>
        <v>0</v>
      </c>
      <c r="V20" s="1"/>
      <c r="W20" s="1"/>
    </row>
    <row r="21" spans="1:23" ht="14.25" customHeight="1">
      <c r="A21" s="1"/>
      <c r="B21" s="1"/>
      <c r="C21" s="1"/>
      <c r="D21" s="1"/>
      <c r="E21" s="52"/>
      <c r="F21" s="30"/>
      <c r="G21" s="61"/>
      <c r="H21" s="61"/>
      <c r="I21" s="30"/>
      <c r="J21" s="61"/>
      <c r="K21" s="61"/>
      <c r="L21" s="30"/>
      <c r="M21" s="61"/>
      <c r="N21" s="61"/>
      <c r="O21" s="30"/>
      <c r="P21" s="6"/>
      <c r="Q21" s="63"/>
      <c r="R21" s="30"/>
      <c r="S21" s="6"/>
      <c r="T21" s="63"/>
      <c r="U21" s="30"/>
      <c r="V21" s="1"/>
      <c r="W21" s="1"/>
    </row>
    <row r="22" spans="1:23" ht="14.25" customHeight="1">
      <c r="A22" s="1"/>
      <c r="B22" s="1"/>
      <c r="C22" s="1" t="s">
        <v>47</v>
      </c>
      <c r="D22" s="1"/>
      <c r="E22" s="52"/>
      <c r="F22" s="30"/>
      <c r="G22" s="61"/>
      <c r="H22" s="61"/>
      <c r="I22" s="65">
        <v>0</v>
      </c>
      <c r="J22" s="61"/>
      <c r="K22" s="61"/>
      <c r="L22" s="66">
        <v>0</v>
      </c>
      <c r="M22" s="61"/>
      <c r="N22" s="61"/>
      <c r="O22" s="66">
        <v>0</v>
      </c>
      <c r="P22" s="6"/>
      <c r="Q22" s="63"/>
      <c r="R22" s="66">
        <v>0</v>
      </c>
      <c r="S22" s="6"/>
      <c r="T22" s="63"/>
      <c r="U22" s="66">
        <v>0</v>
      </c>
      <c r="V22" s="1"/>
      <c r="W22" s="1"/>
    </row>
    <row r="23" spans="1:23" ht="14.25" customHeight="1">
      <c r="A23" s="1"/>
      <c r="B23" s="1"/>
      <c r="C23" s="46" t="s">
        <v>48</v>
      </c>
      <c r="D23" s="1"/>
      <c r="E23" s="52"/>
      <c r="F23" s="30"/>
      <c r="G23" s="68"/>
      <c r="H23" s="68"/>
      <c r="I23" s="30">
        <f>ROUND(I22*I20,0)</f>
        <v>0</v>
      </c>
      <c r="J23" s="68"/>
      <c r="K23" s="68"/>
      <c r="L23" s="30">
        <f>ROUND(L22*L20,0)</f>
        <v>0</v>
      </c>
      <c r="M23" s="68"/>
      <c r="N23" s="68"/>
      <c r="O23" s="30">
        <f>ROUND(O22*O20,0)</f>
        <v>0</v>
      </c>
      <c r="P23" s="6"/>
      <c r="Q23" s="63"/>
      <c r="R23" s="30">
        <f>ROUND(R22*R20,0)</f>
        <v>0</v>
      </c>
      <c r="S23" s="6"/>
      <c r="T23" s="63"/>
      <c r="U23" s="30">
        <f>ROUND(U22*U20,0)</f>
        <v>0</v>
      </c>
      <c r="V23" s="1"/>
      <c r="W23" s="1"/>
    </row>
    <row r="24" spans="1:23" ht="14.25" customHeight="1">
      <c r="A24" s="1"/>
      <c r="B24" s="1"/>
      <c r="C24" s="51" t="s">
        <v>51</v>
      </c>
      <c r="D24" s="1"/>
      <c r="E24" s="52"/>
      <c r="F24" s="30"/>
      <c r="G24" s="61"/>
      <c r="H24" s="61"/>
      <c r="I24" s="65">
        <v>0</v>
      </c>
      <c r="J24" s="61"/>
      <c r="K24" s="61"/>
      <c r="L24" s="66">
        <v>0</v>
      </c>
      <c r="M24" s="61"/>
      <c r="N24" s="61"/>
      <c r="O24" s="66">
        <v>0</v>
      </c>
      <c r="P24" s="6"/>
      <c r="Q24" s="63"/>
      <c r="R24" s="66">
        <v>0</v>
      </c>
      <c r="S24" s="6"/>
      <c r="T24" s="63"/>
      <c r="U24" s="66">
        <v>0</v>
      </c>
      <c r="V24" s="1"/>
      <c r="W24" s="1"/>
    </row>
    <row r="25" spans="1:23" ht="14.25" customHeight="1">
      <c r="A25" s="1"/>
      <c r="B25" s="1"/>
      <c r="C25" s="46" t="s">
        <v>52</v>
      </c>
      <c r="D25" s="1"/>
      <c r="E25" s="52"/>
      <c r="F25" s="30"/>
      <c r="G25" s="68"/>
      <c r="H25" s="68"/>
      <c r="I25" s="30">
        <f>ROUND(I24*I20,0)</f>
        <v>0</v>
      </c>
      <c r="J25" s="68"/>
      <c r="K25" s="68"/>
      <c r="L25" s="30">
        <f>ROUND(L24*L20,0)</f>
        <v>0</v>
      </c>
      <c r="M25" s="68"/>
      <c r="N25" s="68"/>
      <c r="O25" s="30">
        <f>ROUND(O24*O20,0)</f>
        <v>0</v>
      </c>
      <c r="P25" s="6"/>
      <c r="Q25" s="63"/>
      <c r="R25" s="30">
        <f>ROUND(R24*R20,0)</f>
        <v>0</v>
      </c>
      <c r="S25" s="6"/>
      <c r="T25" s="63"/>
      <c r="U25" s="30">
        <f>ROUND(U24*U20,0)</f>
        <v>0</v>
      </c>
      <c r="V25" s="1"/>
      <c r="W25" s="1"/>
    </row>
    <row r="26" spans="1:23" ht="14.25" customHeight="1">
      <c r="A26" s="1"/>
      <c r="B26" s="1"/>
      <c r="C26" s="1"/>
      <c r="D26" s="1"/>
      <c r="E26" s="52"/>
      <c r="F26" s="30"/>
      <c r="G26" s="84"/>
      <c r="H26" s="84"/>
      <c r="I26" s="30"/>
      <c r="J26" s="84"/>
      <c r="K26" s="84"/>
      <c r="L26" s="30"/>
      <c r="M26" s="84"/>
      <c r="N26" s="84"/>
      <c r="O26" s="30"/>
      <c r="P26" s="84"/>
      <c r="Q26" s="84"/>
      <c r="R26" s="30"/>
      <c r="S26" s="84"/>
      <c r="T26" s="84"/>
      <c r="U26" s="30"/>
      <c r="V26" s="1"/>
      <c r="W26" s="1"/>
    </row>
    <row r="27" spans="1:23" ht="14.25" customHeight="1">
      <c r="A27" s="1"/>
      <c r="B27" s="1"/>
      <c r="C27" s="24" t="s">
        <v>12</v>
      </c>
      <c r="D27" s="1"/>
      <c r="E27" s="52"/>
      <c r="F27" s="30"/>
      <c r="G27" s="84"/>
      <c r="H27" s="84"/>
      <c r="I27" s="30"/>
      <c r="J27" s="84"/>
      <c r="K27" s="84"/>
      <c r="L27" s="30"/>
      <c r="M27" s="84"/>
      <c r="N27" s="84"/>
      <c r="O27" s="30"/>
      <c r="P27" s="84"/>
      <c r="Q27" s="84"/>
      <c r="R27" s="30"/>
      <c r="S27" s="84"/>
      <c r="T27" s="84"/>
      <c r="U27" s="30"/>
      <c r="V27" s="1"/>
      <c r="W27" s="1"/>
    </row>
    <row r="28" spans="1:23" ht="14.25" customHeight="1">
      <c r="A28" s="1"/>
      <c r="B28" s="1"/>
      <c r="C28" s="32" t="s">
        <v>53</v>
      </c>
      <c r="D28" s="1"/>
      <c r="E28" s="52"/>
      <c r="F28" s="88">
        <f>'SST Staffing'!G36</f>
        <v>0</v>
      </c>
      <c r="G28" s="84"/>
      <c r="H28" s="84"/>
      <c r="I28" s="88">
        <f>'SST Staffing'!V36</f>
        <v>0</v>
      </c>
      <c r="J28" s="84"/>
      <c r="K28" s="84"/>
      <c r="L28" s="88">
        <f>'SST Staffing'!AK36</f>
        <v>0</v>
      </c>
      <c r="M28" s="84"/>
      <c r="N28" s="84"/>
      <c r="O28" s="88">
        <f>'SST Staffing'!AZ36</f>
        <v>0</v>
      </c>
      <c r="P28" s="84"/>
      <c r="Q28" s="84"/>
      <c r="R28" s="88">
        <f>'SST Staffing'!BO36</f>
        <v>0</v>
      </c>
      <c r="S28" s="84"/>
      <c r="T28" s="84"/>
      <c r="U28" s="88">
        <f>'SST Staffing'!CD36</f>
        <v>0</v>
      </c>
      <c r="V28" s="1"/>
      <c r="W28" s="1"/>
    </row>
    <row r="29" spans="1:23" ht="14.25" customHeight="1">
      <c r="A29" s="1"/>
      <c r="B29" s="1"/>
      <c r="C29" s="39" t="s">
        <v>56</v>
      </c>
      <c r="D29" s="1"/>
      <c r="E29" s="93"/>
      <c r="F29" s="88">
        <f>'SST Staffing'!G35</f>
        <v>5</v>
      </c>
      <c r="G29" s="84"/>
      <c r="H29" s="84"/>
      <c r="I29" s="88">
        <f>'SST Staffing'!V35</f>
        <v>15</v>
      </c>
      <c r="J29" s="84"/>
      <c r="K29" s="84"/>
      <c r="L29" s="88">
        <f>'SST Staffing'!AK35</f>
        <v>15</v>
      </c>
      <c r="M29" s="84"/>
      <c r="N29" s="84"/>
      <c r="O29" s="88">
        <f>'SST Staffing'!AZ35</f>
        <v>15</v>
      </c>
      <c r="P29" s="84"/>
      <c r="Q29" s="84"/>
      <c r="R29" s="88">
        <f>'SST Staffing'!BO35</f>
        <v>15</v>
      </c>
      <c r="S29" s="84"/>
      <c r="T29" s="84"/>
      <c r="U29" s="88">
        <f>'SST Staffing'!CD35</f>
        <v>15</v>
      </c>
      <c r="V29" s="1"/>
      <c r="W29" s="1"/>
    </row>
    <row r="30" spans="1:23" ht="14.25" customHeight="1">
      <c r="A30" s="1"/>
      <c r="B30" s="1"/>
      <c r="C30" s="24" t="s">
        <v>42</v>
      </c>
      <c r="D30" s="1"/>
      <c r="E30" s="93"/>
      <c r="F30" s="98">
        <f>F28+F29</f>
        <v>5</v>
      </c>
      <c r="G30" s="84"/>
      <c r="H30" s="84"/>
      <c r="I30" s="98">
        <f>I28+I29</f>
        <v>15</v>
      </c>
      <c r="J30" s="84"/>
      <c r="K30" s="84"/>
      <c r="L30" s="98">
        <f>L28+L29</f>
        <v>15</v>
      </c>
      <c r="M30" s="84"/>
      <c r="N30" s="84"/>
      <c r="O30" s="98">
        <f>O28+O29</f>
        <v>15</v>
      </c>
      <c r="P30" s="84"/>
      <c r="Q30" s="84"/>
      <c r="R30" s="98">
        <f>R28+R29</f>
        <v>15</v>
      </c>
      <c r="S30" s="84"/>
      <c r="T30" s="84"/>
      <c r="U30" s="98">
        <f>U28+U29</f>
        <v>15</v>
      </c>
      <c r="V30" s="1"/>
      <c r="W30" s="1"/>
    </row>
    <row r="31" spans="1:23" ht="14.25" customHeight="1">
      <c r="A31" s="1"/>
      <c r="B31" s="1"/>
      <c r="C31" s="1"/>
      <c r="D31" s="1"/>
      <c r="E31" s="93"/>
      <c r="F31" s="30"/>
      <c r="G31" s="6"/>
      <c r="H31" s="103"/>
      <c r="I31" s="30"/>
      <c r="J31" s="63"/>
      <c r="K31" s="63"/>
      <c r="L31" s="30"/>
      <c r="M31" s="63"/>
      <c r="N31" s="63"/>
      <c r="O31" s="30"/>
      <c r="P31" s="63"/>
      <c r="Q31" s="63"/>
      <c r="R31" s="30"/>
      <c r="S31" s="63"/>
      <c r="T31" s="63"/>
      <c r="U31" s="30"/>
      <c r="V31" s="1"/>
      <c r="W31" s="1"/>
    </row>
    <row r="32" spans="1:23" ht="14.25" customHeight="1">
      <c r="A32" s="1"/>
      <c r="B32" s="9"/>
      <c r="C32" s="51"/>
      <c r="D32" s="1"/>
      <c r="E32" s="93"/>
      <c r="F32" s="30"/>
      <c r="G32" s="6"/>
      <c r="H32" s="103"/>
      <c r="I32" s="30"/>
      <c r="J32" s="63"/>
      <c r="K32" s="63"/>
      <c r="L32" s="30"/>
      <c r="M32" s="63"/>
      <c r="N32" s="63"/>
      <c r="O32" s="30"/>
      <c r="P32" s="63"/>
      <c r="Q32" s="63"/>
      <c r="R32" s="30"/>
      <c r="S32" s="63"/>
      <c r="T32" s="63"/>
      <c r="U32" s="30"/>
      <c r="V32" s="1"/>
      <c r="W32" s="1"/>
    </row>
    <row r="33" spans="1:23" ht="14.25" customHeight="1">
      <c r="A33" s="1"/>
      <c r="B33" s="1"/>
      <c r="C33" s="46"/>
      <c r="D33" s="1"/>
      <c r="E33" s="93"/>
      <c r="F33" s="30"/>
      <c r="G33" s="63"/>
      <c r="H33" s="63"/>
      <c r="I33" s="30"/>
      <c r="J33" s="63"/>
      <c r="K33" s="63"/>
      <c r="L33" s="30"/>
      <c r="M33" s="63"/>
      <c r="N33" s="63"/>
      <c r="O33" s="30"/>
      <c r="P33" s="6"/>
      <c r="Q33" s="6"/>
      <c r="R33" s="30"/>
      <c r="S33" s="6"/>
      <c r="T33" s="6"/>
      <c r="U33" s="30"/>
      <c r="V33" s="1"/>
      <c r="W33" s="1"/>
    </row>
    <row r="34" spans="1:23" ht="14.25" customHeight="1">
      <c r="A34" s="1"/>
      <c r="B34" s="9"/>
      <c r="C34" s="46"/>
      <c r="D34" s="1"/>
      <c r="E34" s="93"/>
      <c r="F34" s="16" t="s">
        <v>60</v>
      </c>
      <c r="G34" s="63"/>
      <c r="H34" s="63"/>
      <c r="I34" s="16" t="s">
        <v>61</v>
      </c>
      <c r="J34" s="63"/>
      <c r="K34" s="63"/>
      <c r="L34" s="16" t="s">
        <v>62</v>
      </c>
      <c r="M34" s="63"/>
      <c r="N34" s="63"/>
      <c r="O34" s="16" t="s">
        <v>63</v>
      </c>
      <c r="P34" s="6"/>
      <c r="Q34" s="6"/>
      <c r="R34" s="16" t="s">
        <v>64</v>
      </c>
      <c r="S34" s="18"/>
      <c r="T34" s="18"/>
      <c r="U34" s="16" t="s">
        <v>65</v>
      </c>
      <c r="V34" s="1"/>
      <c r="W34" s="1"/>
    </row>
    <row r="35" spans="1:23" ht="14.25" customHeight="1">
      <c r="A35" s="1"/>
      <c r="B35" s="1"/>
      <c r="C35" s="107"/>
      <c r="D35" s="107"/>
      <c r="E35" s="108"/>
      <c r="F35" s="110"/>
      <c r="G35" s="111"/>
      <c r="H35" s="111"/>
      <c r="I35" s="110"/>
      <c r="J35" s="111"/>
      <c r="K35" s="111"/>
      <c r="L35" s="110"/>
      <c r="M35" s="111"/>
      <c r="N35" s="111"/>
      <c r="O35" s="110"/>
      <c r="P35" s="6"/>
      <c r="Q35" s="6"/>
      <c r="R35" s="110"/>
      <c r="S35" s="6"/>
      <c r="T35" s="6"/>
      <c r="U35" s="110"/>
      <c r="V35" s="1"/>
      <c r="W35" s="1"/>
    </row>
    <row r="36" spans="1:23" ht="14.25" customHeight="1">
      <c r="A36" s="1"/>
      <c r="B36" s="113" t="s">
        <v>69</v>
      </c>
      <c r="C36" s="115" t="s">
        <v>10</v>
      </c>
      <c r="D36" s="117"/>
      <c r="E36" s="119"/>
      <c r="F36" s="121"/>
      <c r="G36" s="123"/>
      <c r="H36" s="123"/>
      <c r="I36" s="121"/>
      <c r="J36" s="123"/>
      <c r="K36" s="123"/>
      <c r="L36" s="121"/>
      <c r="M36" s="123"/>
      <c r="N36" s="123"/>
      <c r="O36" s="121"/>
      <c r="P36" s="124"/>
      <c r="Q36" s="123"/>
      <c r="R36" s="121"/>
      <c r="S36" s="124"/>
      <c r="T36" s="123"/>
      <c r="U36" s="121"/>
      <c r="V36" s="1"/>
      <c r="W36" s="1"/>
    </row>
    <row r="37" spans="1:23" ht="14.25" customHeight="1">
      <c r="A37" s="1"/>
      <c r="B37" s="1"/>
      <c r="C37" s="46"/>
      <c r="D37" s="125" t="s">
        <v>72</v>
      </c>
      <c r="E37" s="52"/>
      <c r="F37" s="30"/>
      <c r="G37" s="128" t="s">
        <v>72</v>
      </c>
      <c r="H37" s="63"/>
      <c r="I37" s="30"/>
      <c r="J37" s="134" t="s">
        <v>72</v>
      </c>
      <c r="K37" s="63"/>
      <c r="L37" s="30"/>
      <c r="M37" s="134" t="s">
        <v>72</v>
      </c>
      <c r="N37" s="63"/>
      <c r="O37" s="30"/>
      <c r="P37" s="134" t="s">
        <v>72</v>
      </c>
      <c r="Q37" s="63"/>
      <c r="R37" s="30"/>
      <c r="S37" s="134" t="s">
        <v>72</v>
      </c>
      <c r="T37" s="63"/>
      <c r="U37" s="30"/>
      <c r="V37" s="1"/>
      <c r="W37" s="1"/>
    </row>
    <row r="38" spans="1:23" ht="14.25" customHeight="1">
      <c r="A38" s="9"/>
      <c r="B38" s="1"/>
      <c r="C38" s="46" t="s">
        <v>13</v>
      </c>
      <c r="D38" s="1"/>
      <c r="E38" s="52"/>
      <c r="F38" s="30"/>
      <c r="G38" s="136"/>
      <c r="H38" s="63"/>
      <c r="I38" s="30"/>
      <c r="J38" s="136"/>
      <c r="K38" s="63"/>
      <c r="L38" s="30"/>
      <c r="M38" s="136"/>
      <c r="N38" s="63"/>
      <c r="O38" s="30"/>
      <c r="P38" s="136"/>
      <c r="Q38" s="63"/>
      <c r="R38" s="30"/>
      <c r="S38" s="136"/>
      <c r="T38" s="63"/>
      <c r="U38" s="30"/>
      <c r="V38" s="1"/>
      <c r="W38" s="1"/>
    </row>
    <row r="39" spans="1:23" ht="14.25" customHeight="1">
      <c r="A39" s="1"/>
      <c r="B39" s="1"/>
      <c r="C39" s="46" t="s">
        <v>74</v>
      </c>
      <c r="D39" s="1" t="s">
        <v>75</v>
      </c>
      <c r="E39" s="137">
        <v>0</v>
      </c>
      <c r="F39" s="138">
        <f>E39*F$20</f>
        <v>0</v>
      </c>
      <c r="G39" s="103" t="s">
        <v>75</v>
      </c>
      <c r="H39" s="137">
        <v>0</v>
      </c>
      <c r="I39" s="138">
        <f t="shared" ref="I39:I41" si="0">H39*I$20</f>
        <v>0</v>
      </c>
      <c r="J39" s="103" t="s">
        <v>75</v>
      </c>
      <c r="K39" s="137">
        <v>0</v>
      </c>
      <c r="L39" s="138">
        <f t="shared" ref="L39:L41" si="1">K39*L$20</f>
        <v>0</v>
      </c>
      <c r="M39" s="103" t="s">
        <v>75</v>
      </c>
      <c r="N39" s="137">
        <v>0</v>
      </c>
      <c r="O39" s="138">
        <f t="shared" ref="O39:O41" si="2">N39*O$20</f>
        <v>0</v>
      </c>
      <c r="P39" s="103" t="s">
        <v>75</v>
      </c>
      <c r="Q39" s="137">
        <v>0</v>
      </c>
      <c r="R39" s="138">
        <f t="shared" ref="R39:R41" si="3">Q39*R$20</f>
        <v>0</v>
      </c>
      <c r="S39" s="103" t="s">
        <v>75</v>
      </c>
      <c r="T39" s="137">
        <v>0</v>
      </c>
      <c r="U39" s="138">
        <f t="shared" ref="U39:U41" si="4">T39*U$20</f>
        <v>0</v>
      </c>
      <c r="V39" s="1"/>
      <c r="W39" s="1"/>
    </row>
    <row r="40" spans="1:23" ht="14.25" customHeight="1">
      <c r="A40" s="1"/>
      <c r="B40" s="9"/>
      <c r="C40" s="51" t="s">
        <v>76</v>
      </c>
      <c r="D40" s="52" t="s">
        <v>75</v>
      </c>
      <c r="E40" s="139">
        <v>0</v>
      </c>
      <c r="F40" s="138">
        <f>E40</f>
        <v>0</v>
      </c>
      <c r="G40" s="103" t="s">
        <v>75</v>
      </c>
      <c r="H40" s="139">
        <v>0</v>
      </c>
      <c r="I40" s="138">
        <f t="shared" si="0"/>
        <v>0</v>
      </c>
      <c r="J40" s="103" t="s">
        <v>75</v>
      </c>
      <c r="K40" s="139">
        <v>0</v>
      </c>
      <c r="L40" s="138">
        <f t="shared" si="1"/>
        <v>0</v>
      </c>
      <c r="M40" s="103" t="s">
        <v>75</v>
      </c>
      <c r="N40" s="139">
        <v>0</v>
      </c>
      <c r="O40" s="138">
        <f t="shared" si="2"/>
        <v>0</v>
      </c>
      <c r="P40" s="103" t="s">
        <v>75</v>
      </c>
      <c r="Q40" s="139">
        <v>0</v>
      </c>
      <c r="R40" s="138">
        <f t="shared" si="3"/>
        <v>0</v>
      </c>
      <c r="S40" s="103" t="s">
        <v>75</v>
      </c>
      <c r="T40" s="139">
        <v>0</v>
      </c>
      <c r="U40" s="138">
        <f t="shared" si="4"/>
        <v>0</v>
      </c>
      <c r="V40" s="1"/>
      <c r="W40" s="1"/>
    </row>
    <row r="41" spans="1:23" ht="14.25" customHeight="1">
      <c r="A41" s="9"/>
      <c r="B41" s="9"/>
      <c r="C41" s="51" t="s">
        <v>77</v>
      </c>
      <c r="D41" s="9" t="s">
        <v>75</v>
      </c>
      <c r="E41" s="137">
        <v>0</v>
      </c>
      <c r="F41" s="138">
        <f>E41*F$20</f>
        <v>0</v>
      </c>
      <c r="G41" s="103" t="s">
        <v>75</v>
      </c>
      <c r="H41" s="137">
        <v>0</v>
      </c>
      <c r="I41" s="138">
        <f t="shared" si="0"/>
        <v>0</v>
      </c>
      <c r="J41" s="103" t="s">
        <v>75</v>
      </c>
      <c r="K41" s="137">
        <v>0</v>
      </c>
      <c r="L41" s="138">
        <f t="shared" si="1"/>
        <v>0</v>
      </c>
      <c r="M41" s="103" t="s">
        <v>75</v>
      </c>
      <c r="N41" s="137">
        <v>0</v>
      </c>
      <c r="O41" s="138">
        <f t="shared" si="2"/>
        <v>0</v>
      </c>
      <c r="P41" s="103" t="s">
        <v>75</v>
      </c>
      <c r="Q41" s="137">
        <v>0</v>
      </c>
      <c r="R41" s="138">
        <f t="shared" si="3"/>
        <v>0</v>
      </c>
      <c r="S41" s="103" t="s">
        <v>75</v>
      </c>
      <c r="T41" s="137">
        <v>0</v>
      </c>
      <c r="U41" s="138">
        <f t="shared" si="4"/>
        <v>0</v>
      </c>
      <c r="V41" s="9"/>
      <c r="W41" s="1"/>
    </row>
    <row r="42" spans="1:23" ht="14.25" customHeight="1">
      <c r="A42" s="9"/>
      <c r="B42" s="9"/>
      <c r="C42" s="145" t="s">
        <v>78</v>
      </c>
      <c r="D42" s="9"/>
      <c r="E42" s="93"/>
      <c r="F42" s="147">
        <f>SUM(F39:F41)</f>
        <v>0</v>
      </c>
      <c r="G42" s="103"/>
      <c r="H42" s="93"/>
      <c r="I42" s="147">
        <f>SUM(I39:I41)</f>
        <v>0</v>
      </c>
      <c r="J42" s="103"/>
      <c r="K42" s="93"/>
      <c r="L42" s="147">
        <f>SUM(L39:L41)</f>
        <v>0</v>
      </c>
      <c r="M42" s="103"/>
      <c r="N42" s="93"/>
      <c r="O42" s="147">
        <f>SUM(O39:O41)</f>
        <v>0</v>
      </c>
      <c r="P42" s="103"/>
      <c r="Q42" s="93"/>
      <c r="R42" s="147">
        <f>SUM(R39:R41)</f>
        <v>0</v>
      </c>
      <c r="S42" s="103"/>
      <c r="T42" s="93"/>
      <c r="U42" s="147">
        <f>SUM(U39:U41)</f>
        <v>0</v>
      </c>
      <c r="V42" s="9"/>
      <c r="W42" s="1"/>
    </row>
    <row r="43" spans="1:23" ht="14.25" customHeight="1">
      <c r="A43" s="9"/>
      <c r="B43" s="9"/>
      <c r="C43" s="51"/>
      <c r="D43" s="9"/>
      <c r="E43" s="93"/>
      <c r="F43" s="138"/>
      <c r="G43" s="103"/>
      <c r="H43" s="93"/>
      <c r="I43" s="138"/>
      <c r="J43" s="103"/>
      <c r="K43" s="93"/>
      <c r="L43" s="138"/>
      <c r="M43" s="103"/>
      <c r="N43" s="93"/>
      <c r="O43" s="152"/>
      <c r="P43" s="103"/>
      <c r="Q43" s="93"/>
      <c r="R43" s="152"/>
      <c r="S43" s="103"/>
      <c r="T43" s="93"/>
      <c r="U43" s="152"/>
      <c r="V43" s="9"/>
      <c r="W43" s="1"/>
    </row>
    <row r="44" spans="1:23" ht="14.25" customHeight="1">
      <c r="A44" s="9"/>
      <c r="B44" s="9"/>
      <c r="C44" s="51" t="s">
        <v>21</v>
      </c>
      <c r="D44" s="9" t="s">
        <v>79</v>
      </c>
      <c r="E44" s="139">
        <v>0</v>
      </c>
      <c r="F44" s="138">
        <f>E44</f>
        <v>0</v>
      </c>
      <c r="G44" s="103" t="s">
        <v>79</v>
      </c>
      <c r="H44" s="139">
        <v>0</v>
      </c>
      <c r="I44" s="138">
        <f>H44</f>
        <v>0</v>
      </c>
      <c r="J44" s="103" t="s">
        <v>79</v>
      </c>
      <c r="K44" s="139">
        <v>0</v>
      </c>
      <c r="L44" s="138">
        <f>K44</f>
        <v>0</v>
      </c>
      <c r="M44" s="103" t="s">
        <v>79</v>
      </c>
      <c r="N44" s="139">
        <v>0</v>
      </c>
      <c r="O44" s="138">
        <f>N44</f>
        <v>0</v>
      </c>
      <c r="P44" s="103" t="s">
        <v>79</v>
      </c>
      <c r="Q44" s="139">
        <v>0</v>
      </c>
      <c r="R44" s="138">
        <f>Q44</f>
        <v>0</v>
      </c>
      <c r="S44" s="103" t="s">
        <v>79</v>
      </c>
      <c r="T44" s="139">
        <v>0</v>
      </c>
      <c r="U44" s="138">
        <f>T44</f>
        <v>0</v>
      </c>
      <c r="V44" s="9"/>
      <c r="W44" s="1"/>
    </row>
    <row r="45" spans="1:23" ht="14.25" customHeight="1">
      <c r="A45" s="9"/>
      <c r="B45" s="9"/>
      <c r="C45" s="9"/>
      <c r="D45" s="9"/>
      <c r="E45" s="93"/>
      <c r="F45" s="138"/>
      <c r="G45" s="103"/>
      <c r="H45" s="93"/>
      <c r="I45" s="138"/>
      <c r="J45" s="103"/>
      <c r="K45" s="93"/>
      <c r="L45" s="138"/>
      <c r="M45" s="103"/>
      <c r="N45" s="93"/>
      <c r="O45" s="152"/>
      <c r="P45" s="103"/>
      <c r="Q45" s="93"/>
      <c r="R45" s="152"/>
      <c r="S45" s="103"/>
      <c r="T45" s="93"/>
      <c r="U45" s="152"/>
      <c r="V45" s="9"/>
      <c r="W45" s="1"/>
    </row>
    <row r="46" spans="1:23" ht="14.25" customHeight="1">
      <c r="A46" s="9"/>
      <c r="B46" s="9"/>
      <c r="C46" s="51" t="s">
        <v>24</v>
      </c>
      <c r="D46" s="9" t="s">
        <v>75</v>
      </c>
      <c r="E46" s="137">
        <v>0</v>
      </c>
      <c r="F46" s="138">
        <f>E46*F$20</f>
        <v>0</v>
      </c>
      <c r="G46" s="103" t="s">
        <v>75</v>
      </c>
      <c r="H46" s="137">
        <v>0</v>
      </c>
      <c r="I46" s="138">
        <f>H46*I$20</f>
        <v>0</v>
      </c>
      <c r="J46" s="103" t="s">
        <v>75</v>
      </c>
      <c r="K46" s="137">
        <v>0</v>
      </c>
      <c r="L46" s="138">
        <f>K46*L$20</f>
        <v>0</v>
      </c>
      <c r="M46" s="103" t="s">
        <v>75</v>
      </c>
      <c r="N46" s="137">
        <v>0</v>
      </c>
      <c r="O46" s="138">
        <f>N46*O$20</f>
        <v>0</v>
      </c>
      <c r="P46" s="103" t="s">
        <v>75</v>
      </c>
      <c r="Q46" s="137">
        <v>0</v>
      </c>
      <c r="R46" s="138">
        <f>Q46*R$20</f>
        <v>0</v>
      </c>
      <c r="S46" s="103" t="s">
        <v>75</v>
      </c>
      <c r="T46" s="137">
        <v>0</v>
      </c>
      <c r="U46" s="138">
        <f>T46*U$20</f>
        <v>0</v>
      </c>
      <c r="V46" s="9"/>
      <c r="W46" s="1"/>
    </row>
    <row r="47" spans="1:23" ht="14.25" customHeight="1">
      <c r="A47" s="9"/>
      <c r="B47" s="9"/>
      <c r="C47" s="51"/>
      <c r="D47" s="9"/>
      <c r="E47" s="93"/>
      <c r="F47" s="138"/>
      <c r="G47" s="103"/>
      <c r="H47" s="93"/>
      <c r="I47" s="138"/>
      <c r="J47" s="103"/>
      <c r="K47" s="93"/>
      <c r="L47" s="138"/>
      <c r="M47" s="103"/>
      <c r="N47" s="93"/>
      <c r="O47" s="152"/>
      <c r="P47" s="103"/>
      <c r="Q47" s="93"/>
      <c r="R47" s="152"/>
      <c r="S47" s="103"/>
      <c r="T47" s="93"/>
      <c r="U47" s="152"/>
      <c r="V47" s="9"/>
      <c r="W47" s="1"/>
    </row>
    <row r="48" spans="1:23" ht="14.25" customHeight="1">
      <c r="A48" s="9"/>
      <c r="B48" s="9"/>
      <c r="C48" s="51" t="s">
        <v>25</v>
      </c>
      <c r="D48" s="9" t="s">
        <v>75</v>
      </c>
      <c r="E48" s="139">
        <v>0</v>
      </c>
      <c r="F48" s="138">
        <f>E48</f>
        <v>0</v>
      </c>
      <c r="G48" s="103" t="s">
        <v>75</v>
      </c>
      <c r="H48" s="139">
        <v>0</v>
      </c>
      <c r="I48" s="138">
        <f>H48*I$25</f>
        <v>0</v>
      </c>
      <c r="J48" s="103" t="s">
        <v>75</v>
      </c>
      <c r="K48" s="139">
        <v>0</v>
      </c>
      <c r="L48" s="138">
        <f>K48*L$25</f>
        <v>0</v>
      </c>
      <c r="M48" s="103" t="s">
        <v>75</v>
      </c>
      <c r="N48" s="139">
        <v>0</v>
      </c>
      <c r="O48" s="138">
        <f>N48*O$25</f>
        <v>0</v>
      </c>
      <c r="P48" s="103" t="s">
        <v>75</v>
      </c>
      <c r="Q48" s="139">
        <v>0</v>
      </c>
      <c r="R48" s="138">
        <f>Q48*R$25</f>
        <v>0</v>
      </c>
      <c r="S48" s="103" t="s">
        <v>75</v>
      </c>
      <c r="T48" s="139">
        <v>0</v>
      </c>
      <c r="U48" s="138">
        <f>T48*U$25</f>
        <v>0</v>
      </c>
      <c r="V48" s="9"/>
      <c r="W48" s="1"/>
    </row>
    <row r="49" spans="1:23" ht="14.25" customHeight="1">
      <c r="A49" s="1"/>
      <c r="B49" s="9"/>
      <c r="C49" s="51"/>
      <c r="D49" s="9"/>
      <c r="E49" s="139"/>
      <c r="F49" s="138"/>
      <c r="G49" s="103"/>
      <c r="H49" s="139"/>
      <c r="I49" s="138"/>
      <c r="J49" s="103"/>
      <c r="K49" s="139"/>
      <c r="L49" s="138"/>
      <c r="M49" s="103"/>
      <c r="N49" s="139"/>
      <c r="O49" s="138"/>
      <c r="P49" s="103"/>
      <c r="Q49" s="139"/>
      <c r="R49" s="138"/>
      <c r="S49" s="103"/>
      <c r="T49" s="139"/>
      <c r="U49" s="138"/>
      <c r="V49" s="1"/>
      <c r="W49" s="1"/>
    </row>
    <row r="50" spans="1:23" ht="14.25" customHeight="1">
      <c r="A50" s="1"/>
      <c r="B50" s="1"/>
      <c r="C50" s="46" t="s">
        <v>31</v>
      </c>
      <c r="D50" s="1" t="s">
        <v>75</v>
      </c>
      <c r="E50" s="139">
        <v>0</v>
      </c>
      <c r="F50" s="138">
        <f>E50</f>
        <v>0</v>
      </c>
      <c r="G50" s="103" t="s">
        <v>75</v>
      </c>
      <c r="H50" s="139">
        <v>0</v>
      </c>
      <c r="I50" s="138">
        <f>H50*I$23</f>
        <v>0</v>
      </c>
      <c r="J50" s="103" t="s">
        <v>75</v>
      </c>
      <c r="K50" s="139">
        <v>0</v>
      </c>
      <c r="L50" s="138">
        <f>K50*L$23</f>
        <v>0</v>
      </c>
      <c r="M50" s="103" t="s">
        <v>75</v>
      </c>
      <c r="N50" s="139">
        <v>0</v>
      </c>
      <c r="O50" s="138">
        <f>N50*O$23</f>
        <v>0</v>
      </c>
      <c r="P50" s="103" t="s">
        <v>75</v>
      </c>
      <c r="Q50" s="139">
        <v>0</v>
      </c>
      <c r="R50" s="138">
        <f>Q50*R$23</f>
        <v>0</v>
      </c>
      <c r="S50" s="103" t="s">
        <v>75</v>
      </c>
      <c r="T50" s="139">
        <v>0</v>
      </c>
      <c r="U50" s="138">
        <f>T50*U$23</f>
        <v>0</v>
      </c>
      <c r="V50" s="1"/>
      <c r="W50" s="1"/>
    </row>
    <row r="51" spans="1:23">
      <c r="A51" s="1"/>
      <c r="B51" s="1"/>
      <c r="C51" s="51"/>
      <c r="D51" s="1"/>
      <c r="E51" s="93"/>
      <c r="F51" s="138"/>
      <c r="G51" s="103"/>
      <c r="H51" s="93"/>
      <c r="I51" s="138"/>
      <c r="J51" s="103"/>
      <c r="K51" s="93"/>
      <c r="L51" s="138"/>
      <c r="M51" s="103"/>
      <c r="N51" s="93"/>
      <c r="O51" s="152"/>
      <c r="P51" s="103"/>
      <c r="Q51" s="93"/>
      <c r="R51" s="152"/>
      <c r="S51" s="103"/>
      <c r="T51" s="93"/>
      <c r="U51" s="152"/>
      <c r="V51" s="1"/>
      <c r="W51" s="1"/>
    </row>
    <row r="52" spans="1:23" ht="14.25" customHeight="1">
      <c r="A52" s="9"/>
      <c r="B52" s="9"/>
      <c r="C52" s="51" t="s">
        <v>32</v>
      </c>
      <c r="D52" s="9" t="s">
        <v>75</v>
      </c>
      <c r="E52" s="139">
        <v>0</v>
      </c>
      <c r="F52" s="138">
        <f>E52</f>
        <v>0</v>
      </c>
      <c r="G52" s="103" t="s">
        <v>75</v>
      </c>
      <c r="H52" s="139">
        <v>0</v>
      </c>
      <c r="I52" s="138">
        <f>H52*I$20</f>
        <v>0</v>
      </c>
      <c r="J52" s="103" t="s">
        <v>75</v>
      </c>
      <c r="K52" s="139">
        <v>0</v>
      </c>
      <c r="L52" s="138">
        <f>K52*L$20</f>
        <v>0</v>
      </c>
      <c r="M52" s="103" t="s">
        <v>75</v>
      </c>
      <c r="N52" s="139">
        <v>0</v>
      </c>
      <c r="O52" s="138">
        <f>N52*O$20</f>
        <v>0</v>
      </c>
      <c r="P52" s="103" t="s">
        <v>75</v>
      </c>
      <c r="Q52" s="139">
        <v>0</v>
      </c>
      <c r="R52" s="138">
        <f>Q52*R$20</f>
        <v>0</v>
      </c>
      <c r="S52" s="103" t="s">
        <v>75</v>
      </c>
      <c r="T52" s="139">
        <v>0</v>
      </c>
      <c r="U52" s="138">
        <f>T52*U$20</f>
        <v>0</v>
      </c>
      <c r="V52" s="9"/>
      <c r="W52" s="1"/>
    </row>
    <row r="53" spans="1:23" ht="14.25" customHeight="1">
      <c r="A53" s="9"/>
      <c r="B53" s="9"/>
      <c r="C53" s="46"/>
      <c r="D53" s="9"/>
      <c r="E53" s="93"/>
      <c r="F53" s="138"/>
      <c r="G53" s="103"/>
      <c r="H53" s="93"/>
      <c r="I53" s="138"/>
      <c r="J53" s="103"/>
      <c r="K53" s="93"/>
      <c r="L53" s="152"/>
      <c r="M53" s="103"/>
      <c r="N53" s="93"/>
      <c r="O53" s="152"/>
      <c r="P53" s="103"/>
      <c r="Q53" s="93"/>
      <c r="R53" s="152"/>
      <c r="S53" s="103"/>
      <c r="T53" s="93"/>
      <c r="U53" s="152"/>
      <c r="V53" s="9"/>
      <c r="W53" s="1"/>
    </row>
    <row r="54" spans="1:23" ht="14.25" customHeight="1">
      <c r="A54" s="9"/>
      <c r="B54" s="9"/>
      <c r="C54" s="51" t="s">
        <v>80</v>
      </c>
      <c r="D54" s="9"/>
      <c r="E54" s="93"/>
      <c r="F54" s="138"/>
      <c r="G54" s="103"/>
      <c r="H54" s="93"/>
      <c r="I54" s="138"/>
      <c r="J54" s="103"/>
      <c r="K54" s="93"/>
      <c r="L54" s="152"/>
      <c r="M54" s="103"/>
      <c r="N54" s="93"/>
      <c r="O54" s="152"/>
      <c r="P54" s="103"/>
      <c r="Q54" s="93"/>
      <c r="R54" s="152"/>
      <c r="S54" s="103"/>
      <c r="T54" s="93"/>
      <c r="U54" s="152"/>
      <c r="V54" s="9"/>
      <c r="W54" s="1"/>
    </row>
    <row r="55" spans="1:23" ht="14.25" customHeight="1">
      <c r="A55" s="9"/>
      <c r="B55" s="9"/>
      <c r="C55" s="51" t="s">
        <v>36</v>
      </c>
      <c r="D55" s="9" t="s">
        <v>79</v>
      </c>
      <c r="E55" s="139">
        <v>0</v>
      </c>
      <c r="F55" s="138">
        <f t="shared" ref="F55:F59" si="5">E55</f>
        <v>0</v>
      </c>
      <c r="G55" s="103" t="s">
        <v>79</v>
      </c>
      <c r="H55" s="139">
        <v>0</v>
      </c>
      <c r="I55" s="138">
        <f t="shared" ref="I55:I59" si="6">H55</f>
        <v>0</v>
      </c>
      <c r="J55" s="103" t="s">
        <v>79</v>
      </c>
      <c r="K55" s="139">
        <v>0</v>
      </c>
      <c r="L55" s="138">
        <f t="shared" ref="L55:L59" si="7">K55</f>
        <v>0</v>
      </c>
      <c r="M55" s="103" t="s">
        <v>79</v>
      </c>
      <c r="N55" s="139">
        <v>0</v>
      </c>
      <c r="O55" s="138">
        <f t="shared" ref="O55:O59" si="8">N55</f>
        <v>0</v>
      </c>
      <c r="P55" s="103" t="s">
        <v>79</v>
      </c>
      <c r="Q55" s="139">
        <v>0</v>
      </c>
      <c r="R55" s="138">
        <f t="shared" ref="R55:R59" si="9">Q55</f>
        <v>0</v>
      </c>
      <c r="S55" s="103" t="s">
        <v>79</v>
      </c>
      <c r="T55" s="139">
        <v>0</v>
      </c>
      <c r="U55" s="138">
        <f t="shared" ref="U55:U59" si="10">T55</f>
        <v>0</v>
      </c>
      <c r="V55" s="9"/>
      <c r="W55" s="1"/>
    </row>
    <row r="56" spans="1:23" ht="14.25" customHeight="1">
      <c r="A56" s="9"/>
      <c r="B56" s="9"/>
      <c r="C56" s="51" t="s">
        <v>43</v>
      </c>
      <c r="D56" s="9" t="s">
        <v>79</v>
      </c>
      <c r="E56" s="139">
        <v>0</v>
      </c>
      <c r="F56" s="138">
        <f t="shared" si="5"/>
        <v>0</v>
      </c>
      <c r="G56" s="103" t="s">
        <v>79</v>
      </c>
      <c r="H56" s="139">
        <v>0</v>
      </c>
      <c r="I56" s="138">
        <f t="shared" si="6"/>
        <v>0</v>
      </c>
      <c r="J56" s="103" t="s">
        <v>79</v>
      </c>
      <c r="K56" s="139">
        <v>0</v>
      </c>
      <c r="L56" s="138">
        <f t="shared" si="7"/>
        <v>0</v>
      </c>
      <c r="M56" s="103" t="s">
        <v>79</v>
      </c>
      <c r="N56" s="139">
        <v>0</v>
      </c>
      <c r="O56" s="138">
        <f t="shared" si="8"/>
        <v>0</v>
      </c>
      <c r="P56" s="103" t="s">
        <v>79</v>
      </c>
      <c r="Q56" s="139">
        <v>0</v>
      </c>
      <c r="R56" s="138">
        <f t="shared" si="9"/>
        <v>0</v>
      </c>
      <c r="S56" s="103" t="s">
        <v>79</v>
      </c>
      <c r="T56" s="139">
        <v>0</v>
      </c>
      <c r="U56" s="138">
        <f t="shared" si="10"/>
        <v>0</v>
      </c>
      <c r="V56" s="9"/>
      <c r="W56" s="1"/>
    </row>
    <row r="57" spans="1:23" ht="14.25" customHeight="1">
      <c r="A57" s="9"/>
      <c r="B57" s="9"/>
      <c r="C57" s="51" t="s">
        <v>45</v>
      </c>
      <c r="D57" s="9" t="s">
        <v>79</v>
      </c>
      <c r="E57" s="139">
        <v>0</v>
      </c>
      <c r="F57" s="138">
        <f t="shared" si="5"/>
        <v>0</v>
      </c>
      <c r="G57" s="103" t="s">
        <v>79</v>
      </c>
      <c r="H57" s="139">
        <v>0</v>
      </c>
      <c r="I57" s="138">
        <f t="shared" si="6"/>
        <v>0</v>
      </c>
      <c r="J57" s="103" t="s">
        <v>79</v>
      </c>
      <c r="K57" s="139">
        <v>0</v>
      </c>
      <c r="L57" s="138">
        <f t="shared" si="7"/>
        <v>0</v>
      </c>
      <c r="M57" s="103" t="s">
        <v>79</v>
      </c>
      <c r="N57" s="139">
        <v>0</v>
      </c>
      <c r="O57" s="138">
        <f t="shared" si="8"/>
        <v>0</v>
      </c>
      <c r="P57" s="103" t="s">
        <v>79</v>
      </c>
      <c r="Q57" s="139">
        <v>0</v>
      </c>
      <c r="R57" s="138">
        <f t="shared" si="9"/>
        <v>0</v>
      </c>
      <c r="S57" s="103" t="s">
        <v>79</v>
      </c>
      <c r="T57" s="139">
        <v>0</v>
      </c>
      <c r="U57" s="138">
        <f t="shared" si="10"/>
        <v>0</v>
      </c>
      <c r="V57" s="9"/>
      <c r="W57" s="1"/>
    </row>
    <row r="58" spans="1:23" ht="14.25" customHeight="1">
      <c r="A58" s="9"/>
      <c r="B58" s="9"/>
      <c r="C58" s="9" t="s">
        <v>46</v>
      </c>
      <c r="D58" s="9" t="s">
        <v>79</v>
      </c>
      <c r="E58" s="139">
        <v>0</v>
      </c>
      <c r="F58" s="138">
        <f t="shared" si="5"/>
        <v>0</v>
      </c>
      <c r="G58" s="103" t="s">
        <v>79</v>
      </c>
      <c r="H58" s="139">
        <v>0</v>
      </c>
      <c r="I58" s="138">
        <f t="shared" si="6"/>
        <v>0</v>
      </c>
      <c r="J58" s="103" t="s">
        <v>79</v>
      </c>
      <c r="K58" s="139">
        <v>0</v>
      </c>
      <c r="L58" s="138">
        <f t="shared" si="7"/>
        <v>0</v>
      </c>
      <c r="M58" s="103" t="s">
        <v>79</v>
      </c>
      <c r="N58" s="139">
        <v>0</v>
      </c>
      <c r="O58" s="138">
        <f t="shared" si="8"/>
        <v>0</v>
      </c>
      <c r="P58" s="103" t="s">
        <v>79</v>
      </c>
      <c r="Q58" s="139">
        <v>0</v>
      </c>
      <c r="R58" s="138">
        <f t="shared" si="9"/>
        <v>0</v>
      </c>
      <c r="S58" s="103" t="s">
        <v>79</v>
      </c>
      <c r="T58" s="139">
        <v>0</v>
      </c>
      <c r="U58" s="138">
        <f t="shared" si="10"/>
        <v>0</v>
      </c>
      <c r="V58" s="9"/>
      <c r="W58" s="1"/>
    </row>
    <row r="59" spans="1:23" ht="14.25" customHeight="1">
      <c r="A59" s="9"/>
      <c r="B59" s="9"/>
      <c r="C59" s="169" t="s">
        <v>80</v>
      </c>
      <c r="D59" s="9" t="s">
        <v>79</v>
      </c>
      <c r="E59" s="139">
        <f ca="1">IFERROR(__xludf.DUMMYFUNCTION("importrange(""1tQrCbdpNO3UKW_s-iF5nux-Pbeg07_6jcjtdPOrzxkA"",""MSE K-8 Southeast Rev&amp;Exp!F136:F136"")+importrange(""1lrXDEHg5yq5k8-qPcFkM0WXvyercRogMqoz7KOXEJHM"",""MSE High Southeast Rev&amp;Exp!F136:F136"")"),604085.994)</f>
        <v>604085.99399999995</v>
      </c>
      <c r="F59" s="138">
        <f t="shared" ca="1" si="5"/>
        <v>604085.99399999995</v>
      </c>
      <c r="G59" s="103" t="s">
        <v>79</v>
      </c>
      <c r="H59" s="139">
        <f ca="1">IFERROR(__xludf.DUMMYFUNCTION("importrange(""1tQrCbdpNO3UKW_s-iF5nux-Pbeg07_6jcjtdPOrzxkA"",""MSE K-8 Southeast Rev&amp;Exp!I136:I136"")+importrange(""1lrXDEHg5yq5k8-qPcFkM0WXvyercRogMqoz7KOXEJHM"",""MSE High Southeast Rev&amp;Exp!I136:I136"")+importrange(""1KJisgy1gDvVSF-dIIojJM9HX3Jk6A8HP2jp"&amp;"s15lSfgY"",""MSE Elementary Rev&amp;Exp!I136:I136"")"),1415045.494)</f>
        <v>1415045.4939999999</v>
      </c>
      <c r="I59" s="138">
        <f t="shared" ca="1" si="6"/>
        <v>1415045.4939999999</v>
      </c>
      <c r="J59" s="103" t="s">
        <v>79</v>
      </c>
      <c r="K59" s="139">
        <f ca="1">IFERROR(__xludf.DUMMYFUNCTION("importrange(""1tQrCbdpNO3UKW_s-iF5nux-Pbeg07_6jcjtdPOrzxkA"",""MSE K-8 Southeast Rev&amp;Exp!L136:L136"")+importrange(""1lrXDEHg5yq5k8-qPcFkM0WXvyercRogMqoz7KOXEJHM"",""MSE High Southeast Rev&amp;Exp!L136:L136"")+importrange(""1KJisgy1gDvVSF-dIIojJM9HX3Jk6A8HP2jp"&amp;"s15lSfgY"",""MSE Elementary Rev&amp;Exp!L136:L136"")+importrange(""1yPxvIjpJVAIbNZHvU1AC2c9g0zxhGy0Jr0g6sGhhKAc"",""MSE Middle High Rev&amp;Exp!I136:I136"")"),1453819.60387999)</f>
        <v>1453819.6038799901</v>
      </c>
      <c r="L59" s="138">
        <f t="shared" ca="1" si="7"/>
        <v>1453819.6038799901</v>
      </c>
      <c r="M59" s="103" t="s">
        <v>79</v>
      </c>
      <c r="N59" s="139">
        <f ca="1">IFERROR(__xludf.DUMMYFUNCTION("importrange(""1tQrCbdpNO3UKW_s-iF5nux-Pbeg07_6jcjtdPOrzxkA"",""MSE K-8 Southeast Rev&amp;Exp!O136:O136"")+importrange(""1lrXDEHg5yq5k8-qPcFkM0WXvyercRogMqoz7KOXEJHM"",""MSE High Southeast Rev&amp;Exp!O136:O136"")+importrange(""1KJisgy1gDvVSF-dIIojJM9HX3Jk6A8HP2jp"&amp;"s15lSfgY"",""MSE Elementary Rev&amp;Exp!O136:O136"")+importrange(""1yPxvIjpJVAIbNZHvU1AC2c9g0zxhGy0Jr0g6sGhhKAc"",""MSE Middle High Rev&amp;Exp!L136:L136"")"),1478069.1959576)</f>
        <v>1478069.1959575999</v>
      </c>
      <c r="O59" s="138">
        <f t="shared" ca="1" si="8"/>
        <v>1478069.1959575999</v>
      </c>
      <c r="P59" s="103" t="s">
        <v>79</v>
      </c>
      <c r="Q59" s="139">
        <f ca="1">IFERROR(__xludf.DUMMYFUNCTION("importrange(""1tQrCbdpNO3UKW_s-iF5nux-Pbeg07_6jcjtdPOrzxkA"",""MSE K-8 Southeast Rev&amp;Exp!R136:R136"")+importrange(""1lrXDEHg5yq5k8-qPcFkM0WXvyercRogMqoz7KOXEJHM"",""MSE High Southeast Rev&amp;Exp!R136:R136"")+importrange(""1KJisgy1gDvVSF-dIIojJM9HX3Jk6A8HP2jp"&amp;"s15lSfgY"",""MSE Elementary Rev&amp;Exp!R136:R136"")+importrange(""1yPxvIjpJVAIbNZHvU1AC2c9g0zxhGy0Jr0g6sGhhKAc"",""MSE Middle High Rev&amp;Exp!o136:o136"")"),1507803.77987675)</f>
        <v>1507803.77987675</v>
      </c>
      <c r="R59" s="138">
        <f t="shared" ca="1" si="9"/>
        <v>1507803.77987675</v>
      </c>
      <c r="S59" s="103" t="s">
        <v>79</v>
      </c>
      <c r="T59" s="139">
        <f ca="1">IFERROR(__xludf.DUMMYFUNCTION("importrange(""1tQrCbdpNO3UKW_s-iF5nux-Pbeg07_6jcjtdPOrzxkA"",""MSE K-8 Southeast Rev&amp;Exp!U136:U136"")+importrange(""1lrXDEHg5yq5k8-qPcFkM0WXvyercRogMqoz7KOXEJHM"",""MSE High Southeast Rev&amp;Exp!U136:U136"")+importrange(""1KJisgy1gDvVSF-dIIojJM9HX3Jk6A8HP2jp"&amp;"s15lSfgY"",""MSE Elementary Rev&amp;Exp!U136:U136"")+importrange(""1yPxvIjpJVAIbNZHvU1AC2c9g0zxhGy0Jr0g6sGhhKAc"",""MSE Middle High Rev&amp;Exp!R136:R136"")"),1533033.05547428)</f>
        <v>1533033.0554742799</v>
      </c>
      <c r="U59" s="138">
        <f t="shared" ca="1" si="10"/>
        <v>1533033.0554742799</v>
      </c>
      <c r="V59" s="9"/>
      <c r="W59" s="1"/>
    </row>
    <row r="60" spans="1:23" ht="14.25" customHeight="1">
      <c r="A60" s="9"/>
      <c r="B60" s="9"/>
      <c r="C60" s="51"/>
      <c r="D60" s="9"/>
      <c r="E60" s="93"/>
      <c r="F60" s="138"/>
      <c r="G60" s="103"/>
      <c r="H60" s="103"/>
      <c r="I60" s="138"/>
      <c r="J60" s="103"/>
      <c r="K60" s="103"/>
      <c r="L60" s="152"/>
      <c r="M60" s="103"/>
      <c r="N60" s="103"/>
      <c r="O60" s="152"/>
      <c r="P60" s="103"/>
      <c r="Q60" s="103"/>
      <c r="R60" s="152"/>
      <c r="S60" s="103"/>
      <c r="T60" s="103"/>
      <c r="U60" s="152"/>
      <c r="V60" s="9"/>
      <c r="W60" s="1"/>
    </row>
    <row r="61" spans="1:23" ht="14.25" customHeight="1">
      <c r="A61" s="9"/>
      <c r="B61" s="9"/>
      <c r="C61" s="145" t="s">
        <v>50</v>
      </c>
      <c r="D61" s="9"/>
      <c r="E61" s="93"/>
      <c r="F61" s="147">
        <f ca="1">SUM(F42:F59)</f>
        <v>604085.99399999995</v>
      </c>
      <c r="G61" s="103"/>
      <c r="H61" s="103"/>
      <c r="I61" s="147">
        <f ca="1">SUM(I42:I59)</f>
        <v>1415045.4939999999</v>
      </c>
      <c r="J61" s="103"/>
      <c r="K61" s="103"/>
      <c r="L61" s="147">
        <f ca="1">SUM(L42:L59)</f>
        <v>1453819.6038799901</v>
      </c>
      <c r="M61" s="103"/>
      <c r="N61" s="103"/>
      <c r="O61" s="147">
        <f ca="1">SUM(O42:O59)</f>
        <v>1478069.1959575999</v>
      </c>
      <c r="P61" s="103"/>
      <c r="Q61" s="103"/>
      <c r="R61" s="147">
        <f ca="1">SUM(R42:R59)</f>
        <v>1507803.77987675</v>
      </c>
      <c r="S61" s="103"/>
      <c r="T61" s="103"/>
      <c r="U61" s="147">
        <f ca="1">SUM(U42:U59)</f>
        <v>1533033.0554742799</v>
      </c>
      <c r="V61" s="9"/>
      <c r="W61" s="1"/>
    </row>
    <row r="62" spans="1:23" ht="14.25" customHeight="1">
      <c r="A62" s="9"/>
      <c r="B62" s="9"/>
      <c r="C62" s="182" t="s">
        <v>99</v>
      </c>
      <c r="D62" s="9"/>
      <c r="E62" s="93"/>
      <c r="F62" s="185" t="e">
        <f ca="1">F61/F20</f>
        <v>#DIV/0!</v>
      </c>
      <c r="G62" s="63"/>
      <c r="H62" s="103"/>
      <c r="I62" s="185" t="e">
        <f ca="1">I61/I20</f>
        <v>#DIV/0!</v>
      </c>
      <c r="J62" s="63"/>
      <c r="K62" s="63"/>
      <c r="L62" s="185" t="e">
        <f ca="1">L61/L20</f>
        <v>#DIV/0!</v>
      </c>
      <c r="M62" s="63"/>
      <c r="N62" s="63"/>
      <c r="O62" s="185" t="e">
        <f ca="1">O61/O20</f>
        <v>#DIV/0!</v>
      </c>
      <c r="P62" s="63"/>
      <c r="Q62" s="63"/>
      <c r="R62" s="185" t="e">
        <f ca="1">R61/R20</f>
        <v>#DIV/0!</v>
      </c>
      <c r="S62" s="63"/>
      <c r="T62" s="63"/>
      <c r="U62" s="185" t="e">
        <f ca="1">U61/U20</f>
        <v>#DIV/0!</v>
      </c>
      <c r="V62" s="9"/>
      <c r="W62" s="1"/>
    </row>
    <row r="63" spans="1:23">
      <c r="A63" s="1"/>
      <c r="B63" s="1"/>
      <c r="C63" s="51"/>
      <c r="D63" s="1"/>
      <c r="E63" s="93"/>
      <c r="F63" s="30"/>
      <c r="G63" s="189"/>
      <c r="H63" s="189"/>
      <c r="I63" s="30"/>
      <c r="J63" s="63"/>
      <c r="K63" s="63"/>
      <c r="L63" s="30"/>
      <c r="M63" s="63"/>
      <c r="N63" s="63"/>
      <c r="O63" s="30"/>
      <c r="P63" s="6"/>
      <c r="Q63" s="6"/>
      <c r="R63" s="30"/>
      <c r="S63" s="6"/>
      <c r="T63" s="6"/>
      <c r="U63" s="30"/>
      <c r="V63" s="1"/>
      <c r="W63" s="1"/>
    </row>
    <row r="64" spans="1:23">
      <c r="A64" s="1"/>
      <c r="B64" s="191" t="s">
        <v>69</v>
      </c>
      <c r="C64" s="193" t="s">
        <v>54</v>
      </c>
      <c r="D64" s="199"/>
      <c r="E64" s="201"/>
      <c r="F64" s="203"/>
      <c r="G64" s="205"/>
      <c r="H64" s="205"/>
      <c r="I64" s="203"/>
      <c r="J64" s="205"/>
      <c r="K64" s="205"/>
      <c r="L64" s="203"/>
      <c r="M64" s="205"/>
      <c r="N64" s="205"/>
      <c r="O64" s="203"/>
      <c r="P64" s="124"/>
      <c r="Q64" s="124"/>
      <c r="R64" s="203"/>
      <c r="S64" s="124"/>
      <c r="T64" s="124"/>
      <c r="U64" s="203"/>
      <c r="V64" s="1"/>
      <c r="W64" s="1"/>
    </row>
    <row r="65" spans="1:23" ht="14.25" customHeight="1">
      <c r="A65" s="1"/>
      <c r="B65" s="9"/>
      <c r="C65" s="51"/>
      <c r="D65" s="1"/>
      <c r="E65" s="93"/>
      <c r="F65" s="30"/>
      <c r="G65" s="189"/>
      <c r="H65" s="189"/>
      <c r="I65" s="30"/>
      <c r="J65" s="63"/>
      <c r="K65" s="63"/>
      <c r="L65" s="30"/>
      <c r="M65" s="63"/>
      <c r="N65" s="63"/>
      <c r="O65" s="30"/>
      <c r="P65" s="6"/>
      <c r="Q65" s="6"/>
      <c r="R65" s="30"/>
      <c r="S65" s="6"/>
      <c r="T65" s="6"/>
      <c r="U65" s="30"/>
      <c r="V65" s="1"/>
      <c r="W65" s="1"/>
    </row>
    <row r="66" spans="1:23" ht="14.25" customHeight="1">
      <c r="A66" s="9"/>
      <c r="B66" s="9"/>
      <c r="C66" s="145" t="s">
        <v>100</v>
      </c>
      <c r="D66" s="9"/>
      <c r="E66" s="93"/>
      <c r="F66" s="30"/>
      <c r="G66" s="189"/>
      <c r="H66" s="189"/>
      <c r="I66" s="30"/>
      <c r="J66" s="63"/>
      <c r="K66" s="63"/>
      <c r="L66" s="30"/>
      <c r="M66" s="63"/>
      <c r="N66" s="63"/>
      <c r="O66" s="30"/>
      <c r="P66" s="63"/>
      <c r="Q66" s="63"/>
      <c r="R66" s="30"/>
      <c r="S66" s="63"/>
      <c r="T66" s="63"/>
      <c r="U66" s="30"/>
      <c r="V66" s="9"/>
      <c r="W66" s="1"/>
    </row>
    <row r="67" spans="1:23" ht="14.25" customHeight="1">
      <c r="A67" s="9"/>
      <c r="B67" s="9"/>
      <c r="C67" s="39" t="s">
        <v>55</v>
      </c>
      <c r="D67" s="9"/>
      <c r="E67" s="93"/>
      <c r="F67" s="30">
        <f>'SST Staffing'!K33</f>
        <v>416036</v>
      </c>
      <c r="G67" s="189"/>
      <c r="H67" s="189"/>
      <c r="I67" s="30">
        <f>'SST Staffing'!Z33</f>
        <v>1019036</v>
      </c>
      <c r="J67" s="63"/>
      <c r="K67" s="63"/>
      <c r="L67" s="30">
        <f>'SST Staffing'!AO33</f>
        <v>1039416.72</v>
      </c>
      <c r="M67" s="63"/>
      <c r="N67" s="63"/>
      <c r="O67" s="30">
        <f>'SST Staffing'!BD33</f>
        <v>1060205.0544</v>
      </c>
      <c r="P67" s="63"/>
      <c r="Q67" s="63"/>
      <c r="R67" s="30">
        <f>'SST Staffing'!BS33</f>
        <v>1081409.155488</v>
      </c>
      <c r="S67" s="63"/>
      <c r="T67" s="63"/>
      <c r="U67" s="30">
        <f>'SST Staffing'!CH33</f>
        <v>1103037.3385977603</v>
      </c>
      <c r="V67" s="9"/>
      <c r="W67" s="1"/>
    </row>
    <row r="68" spans="1:23" ht="14.25" customHeight="1">
      <c r="A68" s="9"/>
      <c r="B68" s="9"/>
      <c r="C68" s="39" t="s">
        <v>57</v>
      </c>
      <c r="D68" s="9"/>
      <c r="E68" s="93"/>
      <c r="F68" s="216">
        <f>'SST Staffing'!S33</f>
        <v>98049.994000000006</v>
      </c>
      <c r="G68" s="136"/>
      <c r="H68" s="136"/>
      <c r="I68" s="216">
        <f>'SST Staffing'!AH33</f>
        <v>256009.49400000001</v>
      </c>
      <c r="J68" s="136"/>
      <c r="K68" s="136"/>
      <c r="L68" s="185">
        <f>'SST Staffing'!AW33</f>
        <v>259402.88387999989</v>
      </c>
      <c r="M68" s="136"/>
      <c r="N68" s="136"/>
      <c r="O68" s="185">
        <f>'SST Staffing'!BL33</f>
        <v>262864.14155759994</v>
      </c>
      <c r="P68" s="63"/>
      <c r="Q68" s="63"/>
      <c r="R68" s="185">
        <f>'SST Staffing'!CA33</f>
        <v>266394.62438875198</v>
      </c>
      <c r="S68" s="63"/>
      <c r="T68" s="63"/>
      <c r="U68" s="185">
        <f>'SST Staffing'!CP33</f>
        <v>269995.71687652706</v>
      </c>
      <c r="V68" s="9"/>
      <c r="W68" s="1"/>
    </row>
    <row r="69" spans="1:23" ht="14.25" customHeight="1">
      <c r="A69" s="9"/>
      <c r="B69" s="9"/>
      <c r="C69" s="145" t="s">
        <v>101</v>
      </c>
      <c r="D69" s="9"/>
      <c r="E69" s="93"/>
      <c r="F69" s="226">
        <f>F68+F67</f>
        <v>514085.99400000001</v>
      </c>
      <c r="G69" s="63"/>
      <c r="H69" s="63"/>
      <c r="I69" s="226">
        <f>I68+I67</f>
        <v>1275045.4939999999</v>
      </c>
      <c r="J69" s="63"/>
      <c r="K69" s="63"/>
      <c r="L69" s="226">
        <f>L68+L67</f>
        <v>1298819.6038799998</v>
      </c>
      <c r="M69" s="63"/>
      <c r="N69" s="63"/>
      <c r="O69" s="226">
        <f>O68+O67</f>
        <v>1323069.1959575999</v>
      </c>
      <c r="P69" s="63"/>
      <c r="Q69" s="63"/>
      <c r="R69" s="226">
        <f>R68+R67</f>
        <v>1347803.7798767521</v>
      </c>
      <c r="S69" s="63"/>
      <c r="T69" s="63"/>
      <c r="U69" s="226">
        <f>U68+U67</f>
        <v>1373033.0554742874</v>
      </c>
      <c r="V69" s="9"/>
      <c r="W69" s="1"/>
    </row>
    <row r="70" spans="1:23" ht="14.25" customHeight="1">
      <c r="A70" s="9"/>
      <c r="B70" s="9"/>
      <c r="C70" s="51"/>
      <c r="D70" s="52"/>
      <c r="E70" s="93"/>
      <c r="F70" s="30"/>
      <c r="G70" s="189"/>
      <c r="H70" s="189"/>
      <c r="I70" s="30"/>
      <c r="J70" s="63"/>
      <c r="K70" s="63"/>
      <c r="L70" s="30"/>
      <c r="M70" s="63"/>
      <c r="N70" s="63"/>
      <c r="O70" s="30"/>
      <c r="P70" s="63"/>
      <c r="Q70" s="63"/>
      <c r="R70" s="30"/>
      <c r="S70" s="63"/>
      <c r="T70" s="63"/>
      <c r="U70" s="30"/>
      <c r="V70" s="9"/>
      <c r="W70" s="1"/>
    </row>
    <row r="71" spans="1:23" ht="14.25" customHeight="1" collapsed="1">
      <c r="A71" s="9"/>
      <c r="B71" s="9"/>
      <c r="C71" s="145" t="s">
        <v>58</v>
      </c>
      <c r="D71" s="52"/>
      <c r="E71" s="93"/>
      <c r="F71" s="30"/>
      <c r="G71" s="189"/>
      <c r="H71" s="189"/>
      <c r="I71" s="30"/>
      <c r="J71" s="63"/>
      <c r="K71" s="63"/>
      <c r="L71" s="30"/>
      <c r="M71" s="63"/>
      <c r="N71" s="63"/>
      <c r="O71" s="30"/>
      <c r="P71" s="63"/>
      <c r="Q71" s="63"/>
      <c r="R71" s="30"/>
      <c r="S71" s="63"/>
      <c r="T71" s="63"/>
      <c r="U71" s="30"/>
      <c r="V71" s="9"/>
      <c r="W71" s="1"/>
    </row>
    <row r="72" spans="1:23" ht="14.25" hidden="1" customHeight="1" outlineLevel="1">
      <c r="A72" s="9"/>
      <c r="B72" s="9"/>
      <c r="C72" s="9" t="s">
        <v>107</v>
      </c>
      <c r="D72" s="9" t="s">
        <v>108</v>
      </c>
      <c r="E72" s="234">
        <v>0</v>
      </c>
      <c r="F72" s="216">
        <f t="shared" ref="F72:F89" si="11">E72</f>
        <v>0</v>
      </c>
      <c r="G72" s="136" t="s">
        <v>108</v>
      </c>
      <c r="H72" s="234">
        <v>0</v>
      </c>
      <c r="I72" s="216">
        <f t="shared" ref="I72:I89" si="12">H72</f>
        <v>0</v>
      </c>
      <c r="J72" s="136" t="s">
        <v>108</v>
      </c>
      <c r="K72" s="234">
        <v>0</v>
      </c>
      <c r="L72" s="216">
        <f t="shared" ref="L72:L89" si="13">K72</f>
        <v>0</v>
      </c>
      <c r="M72" s="136" t="s">
        <v>108</v>
      </c>
      <c r="N72" s="234">
        <v>0</v>
      </c>
      <c r="O72" s="216">
        <f t="shared" ref="O72:O89" si="14">N72</f>
        <v>0</v>
      </c>
      <c r="P72" s="63" t="s">
        <v>108</v>
      </c>
      <c r="Q72" s="234">
        <v>0</v>
      </c>
      <c r="R72" s="216">
        <f t="shared" ref="R72:R89" si="15">Q72</f>
        <v>0</v>
      </c>
      <c r="S72" s="63" t="s">
        <v>108</v>
      </c>
      <c r="T72" s="234">
        <v>0</v>
      </c>
      <c r="U72" s="216">
        <f t="shared" ref="U72:U89" si="16">T72</f>
        <v>0</v>
      </c>
      <c r="V72" s="9"/>
      <c r="W72" s="1"/>
    </row>
    <row r="73" spans="1:23" ht="14.25" hidden="1" customHeight="1" outlineLevel="1">
      <c r="A73" s="9"/>
      <c r="B73" s="9"/>
      <c r="C73" s="9" t="s">
        <v>109</v>
      </c>
      <c r="D73" s="9" t="s">
        <v>79</v>
      </c>
      <c r="E73" s="234">
        <v>0</v>
      </c>
      <c r="F73" s="216">
        <f t="shared" si="11"/>
        <v>0</v>
      </c>
      <c r="G73" s="136" t="s">
        <v>79</v>
      </c>
      <c r="H73" s="234">
        <v>0</v>
      </c>
      <c r="I73" s="216">
        <f t="shared" si="12"/>
        <v>0</v>
      </c>
      <c r="J73" s="136" t="s">
        <v>79</v>
      </c>
      <c r="K73" s="234">
        <v>0</v>
      </c>
      <c r="L73" s="216">
        <f t="shared" si="13"/>
        <v>0</v>
      </c>
      <c r="M73" s="136" t="s">
        <v>79</v>
      </c>
      <c r="N73" s="234">
        <v>0</v>
      </c>
      <c r="O73" s="216">
        <f t="shared" si="14"/>
        <v>0</v>
      </c>
      <c r="P73" s="63" t="s">
        <v>79</v>
      </c>
      <c r="Q73" s="234">
        <v>0</v>
      </c>
      <c r="R73" s="216">
        <f t="shared" si="15"/>
        <v>0</v>
      </c>
      <c r="S73" s="63" t="s">
        <v>79</v>
      </c>
      <c r="T73" s="234">
        <v>0</v>
      </c>
      <c r="U73" s="216">
        <f t="shared" si="16"/>
        <v>0</v>
      </c>
      <c r="V73" s="9"/>
      <c r="W73" s="1"/>
    </row>
    <row r="74" spans="1:23" ht="14.25" customHeight="1">
      <c r="A74" s="9"/>
      <c r="B74" s="9"/>
      <c r="C74" s="51" t="s">
        <v>110</v>
      </c>
      <c r="D74" s="9" t="s">
        <v>79</v>
      </c>
      <c r="E74" s="234">
        <v>30000</v>
      </c>
      <c r="F74" s="216">
        <f t="shared" si="11"/>
        <v>30000</v>
      </c>
      <c r="G74" s="136" t="s">
        <v>79</v>
      </c>
      <c r="H74" s="234">
        <v>50000</v>
      </c>
      <c r="I74" s="216">
        <f t="shared" si="12"/>
        <v>50000</v>
      </c>
      <c r="J74" s="136" t="s">
        <v>79</v>
      </c>
      <c r="K74" s="234">
        <v>55000</v>
      </c>
      <c r="L74" s="216">
        <f t="shared" si="13"/>
        <v>55000</v>
      </c>
      <c r="M74" s="136" t="s">
        <v>79</v>
      </c>
      <c r="N74" s="234">
        <v>55000</v>
      </c>
      <c r="O74" s="216">
        <f t="shared" si="14"/>
        <v>55000</v>
      </c>
      <c r="P74" s="63" t="s">
        <v>79</v>
      </c>
      <c r="Q74" s="234">
        <v>60000</v>
      </c>
      <c r="R74" s="216">
        <f t="shared" si="15"/>
        <v>60000</v>
      </c>
      <c r="S74" s="63" t="s">
        <v>79</v>
      </c>
      <c r="T74" s="234">
        <v>60000</v>
      </c>
      <c r="U74" s="216">
        <f t="shared" si="16"/>
        <v>60000</v>
      </c>
      <c r="V74" s="9"/>
      <c r="W74" s="1"/>
    </row>
    <row r="75" spans="1:23" ht="14.25" customHeight="1">
      <c r="A75" s="1"/>
      <c r="B75" s="9"/>
      <c r="C75" s="51" t="s">
        <v>111</v>
      </c>
      <c r="D75" s="1" t="s">
        <v>79</v>
      </c>
      <c r="E75" s="234">
        <v>20000</v>
      </c>
      <c r="F75" s="216">
        <f t="shared" si="11"/>
        <v>20000</v>
      </c>
      <c r="G75" s="136" t="s">
        <v>79</v>
      </c>
      <c r="H75" s="234">
        <v>30000</v>
      </c>
      <c r="I75" s="216">
        <f t="shared" si="12"/>
        <v>30000</v>
      </c>
      <c r="J75" s="136" t="s">
        <v>79</v>
      </c>
      <c r="K75" s="234">
        <v>30000</v>
      </c>
      <c r="L75" s="216">
        <f t="shared" si="13"/>
        <v>30000</v>
      </c>
      <c r="M75" s="136" t="s">
        <v>79</v>
      </c>
      <c r="N75" s="234">
        <v>30000</v>
      </c>
      <c r="O75" s="216">
        <f t="shared" si="14"/>
        <v>30000</v>
      </c>
      <c r="P75" s="6" t="s">
        <v>79</v>
      </c>
      <c r="Q75" s="234">
        <v>30000</v>
      </c>
      <c r="R75" s="216">
        <f t="shared" si="15"/>
        <v>30000</v>
      </c>
      <c r="S75" s="6" t="s">
        <v>79</v>
      </c>
      <c r="T75" s="234">
        <v>30000</v>
      </c>
      <c r="U75" s="216">
        <f t="shared" si="16"/>
        <v>30000</v>
      </c>
      <c r="V75" s="1"/>
      <c r="W75" s="1"/>
    </row>
    <row r="76" spans="1:23" collapsed="1">
      <c r="A76" s="1"/>
      <c r="B76" s="1"/>
      <c r="C76" s="51" t="s">
        <v>112</v>
      </c>
      <c r="D76" s="1" t="s">
        <v>79</v>
      </c>
      <c r="E76" s="234">
        <v>20000</v>
      </c>
      <c r="F76" s="216">
        <f t="shared" si="11"/>
        <v>20000</v>
      </c>
      <c r="G76" s="136" t="s">
        <v>79</v>
      </c>
      <c r="H76" s="234">
        <v>40000</v>
      </c>
      <c r="I76" s="216">
        <f t="shared" si="12"/>
        <v>40000</v>
      </c>
      <c r="J76" s="136" t="s">
        <v>79</v>
      </c>
      <c r="K76" s="234">
        <v>40000</v>
      </c>
      <c r="L76" s="216">
        <f t="shared" si="13"/>
        <v>40000</v>
      </c>
      <c r="M76" s="136" t="s">
        <v>79</v>
      </c>
      <c r="N76" s="234">
        <v>40000</v>
      </c>
      <c r="O76" s="216">
        <f t="shared" si="14"/>
        <v>40000</v>
      </c>
      <c r="P76" s="6" t="s">
        <v>79</v>
      </c>
      <c r="Q76" s="234">
        <v>40000</v>
      </c>
      <c r="R76" s="216">
        <f t="shared" si="15"/>
        <v>40000</v>
      </c>
      <c r="S76" s="6" t="s">
        <v>79</v>
      </c>
      <c r="T76" s="234">
        <v>40000</v>
      </c>
      <c r="U76" s="216">
        <f t="shared" si="16"/>
        <v>40000</v>
      </c>
      <c r="V76" s="1"/>
      <c r="W76" s="1"/>
    </row>
    <row r="77" spans="1:23" hidden="1" outlineLevel="1">
      <c r="A77" s="1"/>
      <c r="B77" s="1"/>
      <c r="C77" s="51" t="s">
        <v>113</v>
      </c>
      <c r="D77" s="1" t="s">
        <v>79</v>
      </c>
      <c r="E77" s="234">
        <v>0</v>
      </c>
      <c r="F77" s="216">
        <f t="shared" si="11"/>
        <v>0</v>
      </c>
      <c r="G77" s="136" t="s">
        <v>79</v>
      </c>
      <c r="H77" s="234">
        <v>0</v>
      </c>
      <c r="I77" s="216">
        <f t="shared" si="12"/>
        <v>0</v>
      </c>
      <c r="J77" s="136" t="s">
        <v>79</v>
      </c>
      <c r="K77" s="234">
        <v>0</v>
      </c>
      <c r="L77" s="216">
        <f t="shared" si="13"/>
        <v>0</v>
      </c>
      <c r="M77" s="136" t="s">
        <v>79</v>
      </c>
      <c r="N77" s="234">
        <v>0</v>
      </c>
      <c r="O77" s="216">
        <f t="shared" si="14"/>
        <v>0</v>
      </c>
      <c r="P77" s="6" t="s">
        <v>79</v>
      </c>
      <c r="Q77" s="234">
        <v>0</v>
      </c>
      <c r="R77" s="216">
        <f t="shared" si="15"/>
        <v>0</v>
      </c>
      <c r="S77" s="6" t="s">
        <v>79</v>
      </c>
      <c r="T77" s="234">
        <v>0</v>
      </c>
      <c r="U77" s="216">
        <f t="shared" si="16"/>
        <v>0</v>
      </c>
      <c r="V77" s="1"/>
      <c r="W77" s="1"/>
    </row>
    <row r="78" spans="1:23" ht="14.25" hidden="1" customHeight="1" outlineLevel="1">
      <c r="A78" s="9"/>
      <c r="B78" s="9"/>
      <c r="C78" s="51" t="s">
        <v>114</v>
      </c>
      <c r="D78" s="9" t="s">
        <v>79</v>
      </c>
      <c r="E78" s="234">
        <v>0</v>
      </c>
      <c r="F78" s="216">
        <f t="shared" si="11"/>
        <v>0</v>
      </c>
      <c r="G78" s="136" t="s">
        <v>79</v>
      </c>
      <c r="H78" s="234">
        <v>0</v>
      </c>
      <c r="I78" s="216">
        <f t="shared" si="12"/>
        <v>0</v>
      </c>
      <c r="J78" s="136" t="s">
        <v>79</v>
      </c>
      <c r="K78" s="234">
        <v>0</v>
      </c>
      <c r="L78" s="216">
        <f t="shared" si="13"/>
        <v>0</v>
      </c>
      <c r="M78" s="136" t="s">
        <v>79</v>
      </c>
      <c r="N78" s="234">
        <v>0</v>
      </c>
      <c r="O78" s="216">
        <f t="shared" si="14"/>
        <v>0</v>
      </c>
      <c r="P78" s="15" t="s">
        <v>79</v>
      </c>
      <c r="Q78" s="234">
        <v>0</v>
      </c>
      <c r="R78" s="216">
        <f t="shared" si="15"/>
        <v>0</v>
      </c>
      <c r="S78" s="15" t="s">
        <v>79</v>
      </c>
      <c r="T78" s="234">
        <v>0</v>
      </c>
      <c r="U78" s="216">
        <f t="shared" si="16"/>
        <v>0</v>
      </c>
      <c r="V78" s="9"/>
      <c r="W78" s="1"/>
    </row>
    <row r="79" spans="1:23" ht="14.25" hidden="1" customHeight="1" outlineLevel="1">
      <c r="A79" s="9"/>
      <c r="B79" s="9"/>
      <c r="C79" s="9" t="s">
        <v>115</v>
      </c>
      <c r="D79" s="9" t="s">
        <v>79</v>
      </c>
      <c r="E79" s="234">
        <v>0</v>
      </c>
      <c r="F79" s="216">
        <f t="shared" si="11"/>
        <v>0</v>
      </c>
      <c r="G79" s="136" t="s">
        <v>79</v>
      </c>
      <c r="H79" s="234">
        <v>0</v>
      </c>
      <c r="I79" s="216">
        <f t="shared" si="12"/>
        <v>0</v>
      </c>
      <c r="J79" s="136" t="s">
        <v>79</v>
      </c>
      <c r="K79" s="234">
        <v>0</v>
      </c>
      <c r="L79" s="216">
        <f t="shared" si="13"/>
        <v>0</v>
      </c>
      <c r="M79" s="136" t="s">
        <v>79</v>
      </c>
      <c r="N79" s="234">
        <v>0</v>
      </c>
      <c r="O79" s="216">
        <f t="shared" si="14"/>
        <v>0</v>
      </c>
      <c r="P79" s="15" t="s">
        <v>79</v>
      </c>
      <c r="Q79" s="234">
        <v>0</v>
      </c>
      <c r="R79" s="216">
        <f t="shared" si="15"/>
        <v>0</v>
      </c>
      <c r="S79" s="15" t="s">
        <v>79</v>
      </c>
      <c r="T79" s="234">
        <v>0</v>
      </c>
      <c r="U79" s="216">
        <f t="shared" si="16"/>
        <v>0</v>
      </c>
      <c r="V79" s="9"/>
      <c r="W79" s="1"/>
    </row>
    <row r="80" spans="1:23" ht="14.25" hidden="1" customHeight="1" outlineLevel="1">
      <c r="A80" s="9"/>
      <c r="B80" s="9"/>
      <c r="C80" s="51" t="s">
        <v>116</v>
      </c>
      <c r="D80" s="9" t="s">
        <v>79</v>
      </c>
      <c r="E80" s="234">
        <v>0</v>
      </c>
      <c r="F80" s="216">
        <f t="shared" si="11"/>
        <v>0</v>
      </c>
      <c r="G80" s="136" t="s">
        <v>79</v>
      </c>
      <c r="H80" s="234">
        <v>0</v>
      </c>
      <c r="I80" s="216">
        <f t="shared" si="12"/>
        <v>0</v>
      </c>
      <c r="J80" s="136" t="s">
        <v>79</v>
      </c>
      <c r="K80" s="234">
        <v>0</v>
      </c>
      <c r="L80" s="216">
        <f t="shared" si="13"/>
        <v>0</v>
      </c>
      <c r="M80" s="136" t="s">
        <v>79</v>
      </c>
      <c r="N80" s="234">
        <v>0</v>
      </c>
      <c r="O80" s="216">
        <f t="shared" si="14"/>
        <v>0</v>
      </c>
      <c r="P80" s="15" t="s">
        <v>79</v>
      </c>
      <c r="Q80" s="234">
        <v>0</v>
      </c>
      <c r="R80" s="216">
        <f t="shared" si="15"/>
        <v>0</v>
      </c>
      <c r="S80" s="15" t="s">
        <v>79</v>
      </c>
      <c r="T80" s="234">
        <v>0</v>
      </c>
      <c r="U80" s="216">
        <f t="shared" si="16"/>
        <v>0</v>
      </c>
      <c r="V80" s="9"/>
      <c r="W80" s="1"/>
    </row>
    <row r="81" spans="1:23" ht="14.25" hidden="1" customHeight="1" outlineLevel="1">
      <c r="A81" s="9"/>
      <c r="B81" s="9"/>
      <c r="C81" s="51" t="s">
        <v>117</v>
      </c>
      <c r="D81" s="9" t="s">
        <v>79</v>
      </c>
      <c r="E81" s="234">
        <v>0</v>
      </c>
      <c r="F81" s="216">
        <f t="shared" si="11"/>
        <v>0</v>
      </c>
      <c r="G81" s="136" t="s">
        <v>79</v>
      </c>
      <c r="H81" s="234">
        <v>0</v>
      </c>
      <c r="I81" s="216">
        <f t="shared" si="12"/>
        <v>0</v>
      </c>
      <c r="J81" s="136" t="s">
        <v>79</v>
      </c>
      <c r="K81" s="234">
        <v>0</v>
      </c>
      <c r="L81" s="216">
        <f t="shared" si="13"/>
        <v>0</v>
      </c>
      <c r="M81" s="136" t="s">
        <v>79</v>
      </c>
      <c r="N81" s="234">
        <v>0</v>
      </c>
      <c r="O81" s="216">
        <f t="shared" si="14"/>
        <v>0</v>
      </c>
      <c r="P81" s="15" t="s">
        <v>79</v>
      </c>
      <c r="Q81" s="234">
        <v>0</v>
      </c>
      <c r="R81" s="216">
        <f t="shared" si="15"/>
        <v>0</v>
      </c>
      <c r="S81" s="15" t="s">
        <v>79</v>
      </c>
      <c r="T81" s="234">
        <v>0</v>
      </c>
      <c r="U81" s="216">
        <f t="shared" si="16"/>
        <v>0</v>
      </c>
      <c r="V81" s="9"/>
      <c r="W81" s="1"/>
    </row>
    <row r="82" spans="1:23" ht="14.25" hidden="1" customHeight="1" outlineLevel="1">
      <c r="A82" s="9"/>
      <c r="B82" s="9"/>
      <c r="C82" s="51" t="s">
        <v>118</v>
      </c>
      <c r="D82" s="9" t="s">
        <v>79</v>
      </c>
      <c r="E82" s="234">
        <v>0</v>
      </c>
      <c r="F82" s="244">
        <f t="shared" si="11"/>
        <v>0</v>
      </c>
      <c r="G82" s="15" t="s">
        <v>79</v>
      </c>
      <c r="H82" s="234">
        <v>0</v>
      </c>
      <c r="I82" s="244">
        <f t="shared" si="12"/>
        <v>0</v>
      </c>
      <c r="J82" s="15" t="s">
        <v>79</v>
      </c>
      <c r="K82" s="234">
        <v>0</v>
      </c>
      <c r="L82" s="244">
        <f t="shared" si="13"/>
        <v>0</v>
      </c>
      <c r="M82" s="15" t="s">
        <v>79</v>
      </c>
      <c r="N82" s="234">
        <v>0</v>
      </c>
      <c r="O82" s="244">
        <f t="shared" si="14"/>
        <v>0</v>
      </c>
      <c r="P82" s="15" t="s">
        <v>79</v>
      </c>
      <c r="Q82" s="234">
        <v>0</v>
      </c>
      <c r="R82" s="244">
        <f t="shared" si="15"/>
        <v>0</v>
      </c>
      <c r="S82" s="15" t="s">
        <v>79</v>
      </c>
      <c r="T82" s="234">
        <v>0</v>
      </c>
      <c r="U82" s="244">
        <f t="shared" si="16"/>
        <v>0</v>
      </c>
      <c r="V82" s="9"/>
      <c r="W82" s="1"/>
    </row>
    <row r="83" spans="1:23" ht="14.25" hidden="1" customHeight="1" outlineLevel="1">
      <c r="A83" s="9"/>
      <c r="B83" s="9"/>
      <c r="C83" s="9" t="s">
        <v>119</v>
      </c>
      <c r="D83" s="9" t="s">
        <v>79</v>
      </c>
      <c r="E83" s="234">
        <v>0</v>
      </c>
      <c r="F83" s="216">
        <f t="shared" si="11"/>
        <v>0</v>
      </c>
      <c r="G83" s="136" t="s">
        <v>79</v>
      </c>
      <c r="H83" s="234">
        <v>0</v>
      </c>
      <c r="I83" s="216">
        <f t="shared" si="12"/>
        <v>0</v>
      </c>
      <c r="J83" s="136" t="s">
        <v>79</v>
      </c>
      <c r="K83" s="234">
        <v>0</v>
      </c>
      <c r="L83" s="216">
        <f t="shared" si="13"/>
        <v>0</v>
      </c>
      <c r="M83" s="136" t="s">
        <v>79</v>
      </c>
      <c r="N83" s="234">
        <v>0</v>
      </c>
      <c r="O83" s="216">
        <f t="shared" si="14"/>
        <v>0</v>
      </c>
      <c r="P83" s="6" t="s">
        <v>79</v>
      </c>
      <c r="Q83" s="234">
        <v>0</v>
      </c>
      <c r="R83" s="216">
        <f t="shared" si="15"/>
        <v>0</v>
      </c>
      <c r="S83" s="15" t="s">
        <v>79</v>
      </c>
      <c r="T83" s="234">
        <v>0</v>
      </c>
      <c r="U83" s="216">
        <f t="shared" si="16"/>
        <v>0</v>
      </c>
      <c r="V83" s="9"/>
      <c r="W83" s="1"/>
    </row>
    <row r="84" spans="1:23" ht="14.25" hidden="1" customHeight="1" outlineLevel="1">
      <c r="A84" s="1"/>
      <c r="B84" s="9"/>
      <c r="C84" s="46" t="s">
        <v>120</v>
      </c>
      <c r="D84" s="1" t="s">
        <v>79</v>
      </c>
      <c r="E84" s="234">
        <v>0</v>
      </c>
      <c r="F84" s="216">
        <f t="shared" si="11"/>
        <v>0</v>
      </c>
      <c r="G84" s="136" t="s">
        <v>79</v>
      </c>
      <c r="H84" s="234">
        <v>0</v>
      </c>
      <c r="I84" s="216">
        <f t="shared" si="12"/>
        <v>0</v>
      </c>
      <c r="J84" s="136" t="s">
        <v>79</v>
      </c>
      <c r="K84" s="234">
        <v>0</v>
      </c>
      <c r="L84" s="216">
        <f t="shared" si="13"/>
        <v>0</v>
      </c>
      <c r="M84" s="136" t="s">
        <v>79</v>
      </c>
      <c r="N84" s="234">
        <v>0</v>
      </c>
      <c r="O84" s="216">
        <f t="shared" si="14"/>
        <v>0</v>
      </c>
      <c r="P84" s="6" t="s">
        <v>79</v>
      </c>
      <c r="Q84" s="234">
        <v>0</v>
      </c>
      <c r="R84" s="216">
        <f t="shared" si="15"/>
        <v>0</v>
      </c>
      <c r="S84" s="6" t="s">
        <v>79</v>
      </c>
      <c r="T84" s="234">
        <v>0</v>
      </c>
      <c r="U84" s="216">
        <f t="shared" si="16"/>
        <v>0</v>
      </c>
      <c r="V84" s="1"/>
      <c r="W84" s="1"/>
    </row>
    <row r="85" spans="1:23" ht="14.25" customHeight="1" collapsed="1">
      <c r="A85" s="1"/>
      <c r="B85" s="9"/>
      <c r="C85" s="51" t="s">
        <v>121</v>
      </c>
      <c r="D85" s="1" t="s">
        <v>79</v>
      </c>
      <c r="E85" s="234">
        <v>15000</v>
      </c>
      <c r="F85" s="216">
        <f t="shared" si="11"/>
        <v>15000</v>
      </c>
      <c r="G85" s="6" t="s">
        <v>79</v>
      </c>
      <c r="H85" s="234">
        <v>15000</v>
      </c>
      <c r="I85" s="216">
        <f t="shared" si="12"/>
        <v>15000</v>
      </c>
      <c r="J85" s="6" t="s">
        <v>79</v>
      </c>
      <c r="K85" s="234">
        <v>20000</v>
      </c>
      <c r="L85" s="216">
        <f t="shared" si="13"/>
        <v>20000</v>
      </c>
      <c r="M85" s="6" t="s">
        <v>79</v>
      </c>
      <c r="N85" s="234">
        <v>20000</v>
      </c>
      <c r="O85" s="216">
        <f t="shared" si="14"/>
        <v>20000</v>
      </c>
      <c r="P85" s="6" t="s">
        <v>79</v>
      </c>
      <c r="Q85" s="234">
        <v>20000</v>
      </c>
      <c r="R85" s="216">
        <f t="shared" si="15"/>
        <v>20000</v>
      </c>
      <c r="S85" s="6" t="s">
        <v>79</v>
      </c>
      <c r="T85" s="234">
        <v>20000</v>
      </c>
      <c r="U85" s="216">
        <f t="shared" si="16"/>
        <v>20000</v>
      </c>
      <c r="V85" s="1"/>
      <c r="W85" s="1"/>
    </row>
    <row r="86" spans="1:23" ht="14.25" hidden="1" customHeight="1" outlineLevel="1">
      <c r="A86" s="1"/>
      <c r="B86" s="1"/>
      <c r="C86" s="46" t="s">
        <v>122</v>
      </c>
      <c r="D86" s="1" t="s">
        <v>79</v>
      </c>
      <c r="E86" s="234">
        <v>0</v>
      </c>
      <c r="F86" s="216">
        <f t="shared" si="11"/>
        <v>0</v>
      </c>
      <c r="G86" s="63" t="s">
        <v>79</v>
      </c>
      <c r="H86" s="234">
        <v>0</v>
      </c>
      <c r="I86" s="216">
        <f t="shared" si="12"/>
        <v>0</v>
      </c>
      <c r="J86" s="63" t="s">
        <v>79</v>
      </c>
      <c r="K86" s="234">
        <v>0</v>
      </c>
      <c r="L86" s="216">
        <f t="shared" si="13"/>
        <v>0</v>
      </c>
      <c r="M86" s="63" t="s">
        <v>79</v>
      </c>
      <c r="N86" s="234">
        <v>0</v>
      </c>
      <c r="O86" s="216">
        <f t="shared" si="14"/>
        <v>0</v>
      </c>
      <c r="P86" s="6" t="s">
        <v>79</v>
      </c>
      <c r="Q86" s="234">
        <v>0</v>
      </c>
      <c r="R86" s="216">
        <f t="shared" si="15"/>
        <v>0</v>
      </c>
      <c r="S86" s="6" t="s">
        <v>79</v>
      </c>
      <c r="T86" s="234">
        <v>0</v>
      </c>
      <c r="U86" s="216">
        <f t="shared" si="16"/>
        <v>0</v>
      </c>
      <c r="V86" s="1"/>
      <c r="W86" s="1"/>
    </row>
    <row r="87" spans="1:23" ht="14.25" hidden="1" customHeight="1" outlineLevel="1">
      <c r="A87" s="1"/>
      <c r="B87" s="9"/>
      <c r="C87" s="9" t="s">
        <v>123</v>
      </c>
      <c r="D87" s="52" t="s">
        <v>79</v>
      </c>
      <c r="E87" s="234">
        <v>0</v>
      </c>
      <c r="F87" s="216">
        <f t="shared" si="11"/>
        <v>0</v>
      </c>
      <c r="G87" s="63" t="s">
        <v>79</v>
      </c>
      <c r="H87" s="234">
        <v>0</v>
      </c>
      <c r="I87" s="216">
        <f t="shared" si="12"/>
        <v>0</v>
      </c>
      <c r="J87" s="63" t="s">
        <v>79</v>
      </c>
      <c r="K87" s="234">
        <v>0</v>
      </c>
      <c r="L87" s="216">
        <f t="shared" si="13"/>
        <v>0</v>
      </c>
      <c r="M87" s="63" t="s">
        <v>79</v>
      </c>
      <c r="N87" s="234">
        <v>0</v>
      </c>
      <c r="O87" s="216">
        <f t="shared" si="14"/>
        <v>0</v>
      </c>
      <c r="P87" s="250" t="s">
        <v>79</v>
      </c>
      <c r="Q87" s="234">
        <v>0</v>
      </c>
      <c r="R87" s="216">
        <f t="shared" si="15"/>
        <v>0</v>
      </c>
      <c r="S87" s="250" t="s">
        <v>79</v>
      </c>
      <c r="T87" s="234">
        <v>0</v>
      </c>
      <c r="U87" s="216">
        <f t="shared" si="16"/>
        <v>0</v>
      </c>
      <c r="V87" s="1"/>
      <c r="W87" s="1"/>
    </row>
    <row r="88" spans="1:23" ht="14.25" hidden="1" customHeight="1" outlineLevel="1">
      <c r="A88" s="1"/>
      <c r="B88" s="1"/>
      <c r="C88" s="1" t="s">
        <v>124</v>
      </c>
      <c r="D88" s="1" t="s">
        <v>79</v>
      </c>
      <c r="E88" s="234">
        <v>0</v>
      </c>
      <c r="F88" s="216">
        <f t="shared" si="11"/>
        <v>0</v>
      </c>
      <c r="G88" s="6" t="s">
        <v>79</v>
      </c>
      <c r="H88" s="234">
        <v>0</v>
      </c>
      <c r="I88" s="216">
        <f t="shared" si="12"/>
        <v>0</v>
      </c>
      <c r="J88" s="6" t="s">
        <v>79</v>
      </c>
      <c r="K88" s="234">
        <v>0</v>
      </c>
      <c r="L88" s="216">
        <f t="shared" si="13"/>
        <v>0</v>
      </c>
      <c r="M88" s="6" t="s">
        <v>79</v>
      </c>
      <c r="N88" s="234">
        <v>0</v>
      </c>
      <c r="O88" s="216">
        <f t="shared" si="14"/>
        <v>0</v>
      </c>
      <c r="P88" s="6" t="s">
        <v>79</v>
      </c>
      <c r="Q88" s="234">
        <v>0</v>
      </c>
      <c r="R88" s="216">
        <f t="shared" si="15"/>
        <v>0</v>
      </c>
      <c r="S88" s="6" t="s">
        <v>79</v>
      </c>
      <c r="T88" s="234">
        <v>0</v>
      </c>
      <c r="U88" s="216">
        <f t="shared" si="16"/>
        <v>0</v>
      </c>
      <c r="V88" s="1"/>
      <c r="W88" s="1"/>
    </row>
    <row r="89" spans="1:23" ht="14.25" hidden="1" customHeight="1" outlineLevel="1">
      <c r="A89" s="1"/>
      <c r="B89" s="1"/>
      <c r="C89" s="1" t="s">
        <v>125</v>
      </c>
      <c r="D89" s="1" t="s">
        <v>79</v>
      </c>
      <c r="E89" s="234">
        <v>0</v>
      </c>
      <c r="F89" s="216">
        <f t="shared" si="11"/>
        <v>0</v>
      </c>
      <c r="G89" s="6" t="s">
        <v>79</v>
      </c>
      <c r="H89" s="234">
        <v>0</v>
      </c>
      <c r="I89" s="216">
        <f t="shared" si="12"/>
        <v>0</v>
      </c>
      <c r="J89" s="6" t="s">
        <v>79</v>
      </c>
      <c r="K89" s="234">
        <v>0</v>
      </c>
      <c r="L89" s="216">
        <f t="shared" si="13"/>
        <v>0</v>
      </c>
      <c r="M89" s="6" t="s">
        <v>79</v>
      </c>
      <c r="N89" s="234">
        <v>0</v>
      </c>
      <c r="O89" s="216">
        <f t="shared" si="14"/>
        <v>0</v>
      </c>
      <c r="P89" s="6" t="s">
        <v>79</v>
      </c>
      <c r="Q89" s="234">
        <v>0</v>
      </c>
      <c r="R89" s="216">
        <f t="shared" si="15"/>
        <v>0</v>
      </c>
      <c r="S89" s="6" t="s">
        <v>79</v>
      </c>
      <c r="T89" s="234">
        <v>0</v>
      </c>
      <c r="U89" s="216">
        <f t="shared" si="16"/>
        <v>0</v>
      </c>
      <c r="V89" s="1"/>
      <c r="W89" s="1"/>
    </row>
    <row r="90" spans="1:23" ht="14.25" customHeight="1">
      <c r="A90" s="1"/>
      <c r="B90" s="1"/>
      <c r="C90" s="252" t="s">
        <v>126</v>
      </c>
      <c r="D90" s="1"/>
      <c r="E90" s="52"/>
      <c r="F90" s="254">
        <f>SUM(F72:F89)</f>
        <v>85000</v>
      </c>
      <c r="G90" s="63"/>
      <c r="H90" s="63"/>
      <c r="I90" s="254">
        <f>SUM(I72:I89)</f>
        <v>135000</v>
      </c>
      <c r="J90" s="63"/>
      <c r="K90" s="63"/>
      <c r="L90" s="254">
        <f>SUM(L72:L89)</f>
        <v>145000</v>
      </c>
      <c r="M90" s="63"/>
      <c r="N90" s="63"/>
      <c r="O90" s="254">
        <f>SUM(O72:O89)</f>
        <v>145000</v>
      </c>
      <c r="P90" s="6"/>
      <c r="Q90" s="63"/>
      <c r="R90" s="254">
        <f>SUM(R72:R89)</f>
        <v>150000</v>
      </c>
      <c r="S90" s="6"/>
      <c r="T90" s="63"/>
      <c r="U90" s="254">
        <f>SUM(U72:U89)</f>
        <v>150000</v>
      </c>
      <c r="V90" s="1"/>
      <c r="W90" s="1"/>
    </row>
    <row r="91" spans="1:23" ht="14.25" customHeight="1">
      <c r="A91" s="1"/>
      <c r="B91" s="1"/>
      <c r="C91" s="1"/>
      <c r="D91" s="1"/>
      <c r="E91" s="189"/>
      <c r="F91" s="30"/>
      <c r="G91" s="6"/>
      <c r="H91" s="189"/>
      <c r="I91" s="30"/>
      <c r="J91" s="189"/>
      <c r="K91" s="189"/>
      <c r="L91" s="30"/>
      <c r="M91" s="189"/>
      <c r="N91" s="189"/>
      <c r="O91" s="30"/>
      <c r="P91" s="6"/>
      <c r="Q91" s="63"/>
      <c r="R91" s="30"/>
      <c r="S91" s="6"/>
      <c r="T91" s="63"/>
      <c r="U91" s="30"/>
      <c r="V91" s="1"/>
      <c r="W91" s="1"/>
    </row>
    <row r="92" spans="1:23" ht="14.25" customHeight="1">
      <c r="A92" s="1"/>
      <c r="B92" s="1"/>
      <c r="C92" s="252" t="s">
        <v>59</v>
      </c>
      <c r="D92" s="1"/>
      <c r="E92" s="52"/>
      <c r="F92" s="185"/>
      <c r="G92" s="6"/>
      <c r="H92" s="63"/>
      <c r="I92" s="185"/>
      <c r="J92" s="6"/>
      <c r="K92" s="63"/>
      <c r="L92" s="185"/>
      <c r="M92" s="6"/>
      <c r="N92" s="63"/>
      <c r="O92" s="185"/>
      <c r="P92" s="6"/>
      <c r="Q92" s="63"/>
      <c r="R92" s="185"/>
      <c r="S92" s="6"/>
      <c r="T92" s="63"/>
      <c r="U92" s="185"/>
      <c r="V92" s="1"/>
      <c r="W92" s="1"/>
    </row>
    <row r="93" spans="1:23" ht="14.25" customHeight="1" collapsed="1">
      <c r="A93" s="1"/>
      <c r="B93" s="1"/>
      <c r="C93" s="32" t="s">
        <v>127</v>
      </c>
      <c r="D93" s="1" t="s">
        <v>79</v>
      </c>
      <c r="E93" s="189">
        <v>0</v>
      </c>
      <c r="F93" s="216">
        <f t="shared" ref="F93:F113" si="17">E93</f>
        <v>0</v>
      </c>
      <c r="G93" s="6" t="s">
        <v>79</v>
      </c>
      <c r="H93" s="189">
        <v>0</v>
      </c>
      <c r="I93" s="216">
        <f t="shared" ref="I93:I113" si="18">H93</f>
        <v>0</v>
      </c>
      <c r="J93" s="6" t="s">
        <v>79</v>
      </c>
      <c r="K93" s="234">
        <v>5000</v>
      </c>
      <c r="L93" s="216">
        <f t="shared" ref="L93:L113" si="19">K93</f>
        <v>5000</v>
      </c>
      <c r="M93" s="6" t="s">
        <v>79</v>
      </c>
      <c r="N93" s="234">
        <v>5000</v>
      </c>
      <c r="O93" s="216">
        <f t="shared" ref="O93:O113" si="20">N93</f>
        <v>5000</v>
      </c>
      <c r="P93" s="6" t="s">
        <v>79</v>
      </c>
      <c r="Q93" s="234">
        <v>5000</v>
      </c>
      <c r="R93" s="216">
        <f t="shared" ref="R93:R113" si="21">Q93</f>
        <v>5000</v>
      </c>
      <c r="S93" s="6" t="s">
        <v>79</v>
      </c>
      <c r="T93" s="234">
        <v>5000</v>
      </c>
      <c r="U93" s="216">
        <f t="shared" ref="U93:U113" si="22">T93</f>
        <v>5000</v>
      </c>
      <c r="V93" s="1"/>
      <c r="W93" s="1"/>
    </row>
    <row r="94" spans="1:23" ht="14.25" hidden="1" customHeight="1" outlineLevel="1">
      <c r="A94" s="1"/>
      <c r="B94" s="260"/>
      <c r="C94" s="32" t="s">
        <v>128</v>
      </c>
      <c r="D94" s="1" t="s">
        <v>79</v>
      </c>
      <c r="E94" s="189">
        <v>0</v>
      </c>
      <c r="F94" s="216">
        <f t="shared" si="17"/>
        <v>0</v>
      </c>
      <c r="G94" s="6" t="s">
        <v>79</v>
      </c>
      <c r="H94" s="189">
        <v>0</v>
      </c>
      <c r="I94" s="216">
        <f t="shared" si="18"/>
        <v>0</v>
      </c>
      <c r="J94" s="6" t="s">
        <v>79</v>
      </c>
      <c r="K94" s="189">
        <v>0</v>
      </c>
      <c r="L94" s="216">
        <f t="shared" si="19"/>
        <v>0</v>
      </c>
      <c r="M94" s="6" t="s">
        <v>79</v>
      </c>
      <c r="N94" s="189">
        <v>0</v>
      </c>
      <c r="O94" s="216">
        <f t="shared" si="20"/>
        <v>0</v>
      </c>
      <c r="P94" s="6" t="s">
        <v>79</v>
      </c>
      <c r="Q94" s="189">
        <v>0</v>
      </c>
      <c r="R94" s="216">
        <f t="shared" si="21"/>
        <v>0</v>
      </c>
      <c r="S94" s="6" t="s">
        <v>79</v>
      </c>
      <c r="T94" s="189">
        <v>0</v>
      </c>
      <c r="U94" s="216">
        <f t="shared" si="22"/>
        <v>0</v>
      </c>
      <c r="V94" s="1"/>
      <c r="W94" s="1"/>
    </row>
    <row r="95" spans="1:23" ht="14.25" customHeight="1" collapsed="1">
      <c r="A95" s="1"/>
      <c r="B95" s="1"/>
      <c r="C95" s="32" t="s">
        <v>129</v>
      </c>
      <c r="D95" s="1" t="s">
        <v>79</v>
      </c>
      <c r="E95" s="234">
        <v>5000</v>
      </c>
      <c r="F95" s="216">
        <f t="shared" si="17"/>
        <v>5000</v>
      </c>
      <c r="G95" s="6" t="s">
        <v>79</v>
      </c>
      <c r="H95" s="234">
        <v>5000</v>
      </c>
      <c r="I95" s="216">
        <f t="shared" si="18"/>
        <v>5000</v>
      </c>
      <c r="J95" s="6" t="s">
        <v>79</v>
      </c>
      <c r="K95" s="234">
        <v>5000</v>
      </c>
      <c r="L95" s="216">
        <f t="shared" si="19"/>
        <v>5000</v>
      </c>
      <c r="M95" s="6" t="s">
        <v>79</v>
      </c>
      <c r="N95" s="234">
        <v>5000</v>
      </c>
      <c r="O95" s="216">
        <f t="shared" si="20"/>
        <v>5000</v>
      </c>
      <c r="P95" s="6" t="s">
        <v>79</v>
      </c>
      <c r="Q95" s="234">
        <v>5000</v>
      </c>
      <c r="R95" s="216">
        <f t="shared" si="21"/>
        <v>5000</v>
      </c>
      <c r="S95" s="6" t="s">
        <v>79</v>
      </c>
      <c r="T95" s="234">
        <v>5000</v>
      </c>
      <c r="U95" s="216">
        <f t="shared" si="22"/>
        <v>5000</v>
      </c>
      <c r="V95" s="1"/>
      <c r="W95" s="1"/>
    </row>
    <row r="96" spans="1:23" ht="14.25" hidden="1" customHeight="1" outlineLevel="1">
      <c r="A96" s="1"/>
      <c r="B96" s="1"/>
      <c r="C96" s="32" t="s">
        <v>130</v>
      </c>
      <c r="D96" s="1" t="s">
        <v>79</v>
      </c>
      <c r="E96" s="189">
        <v>0</v>
      </c>
      <c r="F96" s="216">
        <f t="shared" si="17"/>
        <v>0</v>
      </c>
      <c r="G96" s="6" t="s">
        <v>79</v>
      </c>
      <c r="H96" s="189">
        <v>0</v>
      </c>
      <c r="I96" s="216">
        <f t="shared" si="18"/>
        <v>0</v>
      </c>
      <c r="J96" s="6" t="s">
        <v>79</v>
      </c>
      <c r="K96" s="189">
        <v>0</v>
      </c>
      <c r="L96" s="216">
        <f t="shared" si="19"/>
        <v>0</v>
      </c>
      <c r="M96" s="6" t="s">
        <v>79</v>
      </c>
      <c r="N96" s="189">
        <v>0</v>
      </c>
      <c r="O96" s="216">
        <f t="shared" si="20"/>
        <v>0</v>
      </c>
      <c r="P96" s="6" t="s">
        <v>79</v>
      </c>
      <c r="Q96" s="189">
        <v>0</v>
      </c>
      <c r="R96" s="216">
        <f t="shared" si="21"/>
        <v>0</v>
      </c>
      <c r="S96" s="6" t="s">
        <v>79</v>
      </c>
      <c r="T96" s="189">
        <v>0</v>
      </c>
      <c r="U96" s="216">
        <f t="shared" si="22"/>
        <v>0</v>
      </c>
      <c r="V96" s="1"/>
      <c r="W96" s="1"/>
    </row>
    <row r="97" spans="1:23" ht="14.25" hidden="1" customHeight="1" outlineLevel="1">
      <c r="A97" s="1"/>
      <c r="B97" s="1"/>
      <c r="C97" s="32" t="s">
        <v>131</v>
      </c>
      <c r="D97" s="1" t="s">
        <v>79</v>
      </c>
      <c r="E97" s="189">
        <v>0</v>
      </c>
      <c r="F97" s="216">
        <f t="shared" si="17"/>
        <v>0</v>
      </c>
      <c r="G97" s="6" t="s">
        <v>79</v>
      </c>
      <c r="H97" s="189">
        <v>0</v>
      </c>
      <c r="I97" s="216">
        <f t="shared" si="18"/>
        <v>0</v>
      </c>
      <c r="J97" s="6" t="s">
        <v>79</v>
      </c>
      <c r="K97" s="189">
        <v>0</v>
      </c>
      <c r="L97" s="216">
        <f t="shared" si="19"/>
        <v>0</v>
      </c>
      <c r="M97" s="6" t="s">
        <v>79</v>
      </c>
      <c r="N97" s="189">
        <v>0</v>
      </c>
      <c r="O97" s="216">
        <f t="shared" si="20"/>
        <v>0</v>
      </c>
      <c r="P97" s="6" t="s">
        <v>79</v>
      </c>
      <c r="Q97" s="189">
        <v>0</v>
      </c>
      <c r="R97" s="216">
        <f t="shared" si="21"/>
        <v>0</v>
      </c>
      <c r="S97" s="6" t="s">
        <v>79</v>
      </c>
      <c r="T97" s="189">
        <v>0</v>
      </c>
      <c r="U97" s="216">
        <f t="shared" si="22"/>
        <v>0</v>
      </c>
      <c r="V97" s="1"/>
      <c r="W97" s="1"/>
    </row>
    <row r="98" spans="1:23" ht="14.25" hidden="1" customHeight="1" outlineLevel="1">
      <c r="A98" s="1"/>
      <c r="B98" s="1"/>
      <c r="C98" s="32" t="s">
        <v>132</v>
      </c>
      <c r="D98" s="1" t="s">
        <v>79</v>
      </c>
      <c r="E98" s="189">
        <v>0</v>
      </c>
      <c r="F98" s="216">
        <f t="shared" si="17"/>
        <v>0</v>
      </c>
      <c r="G98" s="6" t="s">
        <v>79</v>
      </c>
      <c r="H98" s="189">
        <v>0</v>
      </c>
      <c r="I98" s="216">
        <f t="shared" si="18"/>
        <v>0</v>
      </c>
      <c r="J98" s="6" t="s">
        <v>79</v>
      </c>
      <c r="K98" s="189">
        <v>0</v>
      </c>
      <c r="L98" s="216">
        <f t="shared" si="19"/>
        <v>0</v>
      </c>
      <c r="M98" s="6" t="s">
        <v>79</v>
      </c>
      <c r="N98" s="189">
        <v>0</v>
      </c>
      <c r="O98" s="216">
        <f t="shared" si="20"/>
        <v>0</v>
      </c>
      <c r="P98" s="6" t="s">
        <v>79</v>
      </c>
      <c r="Q98" s="189">
        <v>0</v>
      </c>
      <c r="R98" s="216">
        <f t="shared" si="21"/>
        <v>0</v>
      </c>
      <c r="S98" s="6" t="s">
        <v>79</v>
      </c>
      <c r="T98" s="189">
        <v>0</v>
      </c>
      <c r="U98" s="216">
        <f t="shared" si="22"/>
        <v>0</v>
      </c>
      <c r="V98" s="1"/>
      <c r="W98" s="1"/>
    </row>
    <row r="99" spans="1:23" ht="14.25" hidden="1" customHeight="1" outlineLevel="1">
      <c r="A99" s="1"/>
      <c r="B99" s="1"/>
      <c r="C99" s="32" t="s">
        <v>133</v>
      </c>
      <c r="D99" s="1" t="s">
        <v>79</v>
      </c>
      <c r="E99" s="189">
        <v>0</v>
      </c>
      <c r="F99" s="216">
        <f t="shared" si="17"/>
        <v>0</v>
      </c>
      <c r="G99" s="6" t="s">
        <v>79</v>
      </c>
      <c r="H99" s="189">
        <v>0</v>
      </c>
      <c r="I99" s="216">
        <f t="shared" si="18"/>
        <v>0</v>
      </c>
      <c r="J99" s="6" t="s">
        <v>79</v>
      </c>
      <c r="K99" s="189">
        <v>0</v>
      </c>
      <c r="L99" s="216">
        <f t="shared" si="19"/>
        <v>0</v>
      </c>
      <c r="M99" s="6" t="s">
        <v>79</v>
      </c>
      <c r="N99" s="189">
        <v>0</v>
      </c>
      <c r="O99" s="216">
        <f t="shared" si="20"/>
        <v>0</v>
      </c>
      <c r="P99" s="6" t="s">
        <v>79</v>
      </c>
      <c r="Q99" s="189">
        <v>0</v>
      </c>
      <c r="R99" s="216">
        <f t="shared" si="21"/>
        <v>0</v>
      </c>
      <c r="S99" s="6" t="s">
        <v>79</v>
      </c>
      <c r="T99" s="189">
        <v>0</v>
      </c>
      <c r="U99" s="216">
        <f t="shared" si="22"/>
        <v>0</v>
      </c>
      <c r="V99" s="1"/>
      <c r="W99" s="1"/>
    </row>
    <row r="100" spans="1:23" ht="14.25" hidden="1" customHeight="1" outlineLevel="1">
      <c r="A100" s="1"/>
      <c r="B100" s="1"/>
      <c r="C100" s="32" t="s">
        <v>134</v>
      </c>
      <c r="D100" s="1" t="s">
        <v>79</v>
      </c>
      <c r="E100" s="189">
        <v>0</v>
      </c>
      <c r="F100" s="216">
        <f t="shared" si="17"/>
        <v>0</v>
      </c>
      <c r="G100" s="6" t="s">
        <v>79</v>
      </c>
      <c r="H100" s="189">
        <v>0</v>
      </c>
      <c r="I100" s="216">
        <f t="shared" si="18"/>
        <v>0</v>
      </c>
      <c r="J100" s="6" t="s">
        <v>79</v>
      </c>
      <c r="K100" s="189">
        <v>0</v>
      </c>
      <c r="L100" s="216">
        <f t="shared" si="19"/>
        <v>0</v>
      </c>
      <c r="M100" s="6" t="s">
        <v>79</v>
      </c>
      <c r="N100" s="189">
        <v>0</v>
      </c>
      <c r="O100" s="216">
        <f t="shared" si="20"/>
        <v>0</v>
      </c>
      <c r="P100" s="6" t="s">
        <v>79</v>
      </c>
      <c r="Q100" s="189">
        <v>0</v>
      </c>
      <c r="R100" s="216">
        <f t="shared" si="21"/>
        <v>0</v>
      </c>
      <c r="S100" s="6" t="s">
        <v>79</v>
      </c>
      <c r="T100" s="189">
        <v>0</v>
      </c>
      <c r="U100" s="216">
        <f t="shared" si="22"/>
        <v>0</v>
      </c>
      <c r="V100" s="1"/>
      <c r="W100" s="1"/>
    </row>
    <row r="101" spans="1:23" ht="14.25" hidden="1" customHeight="1" outlineLevel="1">
      <c r="A101" s="1"/>
      <c r="B101" s="1"/>
      <c r="C101" s="32" t="s">
        <v>135</v>
      </c>
      <c r="D101" s="1" t="s">
        <v>79</v>
      </c>
      <c r="E101" s="189">
        <v>0</v>
      </c>
      <c r="F101" s="216">
        <f t="shared" si="17"/>
        <v>0</v>
      </c>
      <c r="G101" s="6" t="s">
        <v>79</v>
      </c>
      <c r="H101" s="189">
        <v>0</v>
      </c>
      <c r="I101" s="216">
        <f t="shared" si="18"/>
        <v>0</v>
      </c>
      <c r="J101" s="6" t="s">
        <v>79</v>
      </c>
      <c r="K101" s="189">
        <v>0</v>
      </c>
      <c r="L101" s="216">
        <f t="shared" si="19"/>
        <v>0</v>
      </c>
      <c r="M101" s="6" t="s">
        <v>79</v>
      </c>
      <c r="N101" s="189">
        <v>0</v>
      </c>
      <c r="O101" s="216">
        <f t="shared" si="20"/>
        <v>0</v>
      </c>
      <c r="P101" s="6" t="s">
        <v>79</v>
      </c>
      <c r="Q101" s="189">
        <v>0</v>
      </c>
      <c r="R101" s="216">
        <f t="shared" si="21"/>
        <v>0</v>
      </c>
      <c r="S101" s="6" t="s">
        <v>79</v>
      </c>
      <c r="T101" s="189">
        <v>0</v>
      </c>
      <c r="U101" s="216">
        <f t="shared" si="22"/>
        <v>0</v>
      </c>
      <c r="V101" s="1"/>
      <c r="W101" s="1"/>
    </row>
    <row r="102" spans="1:23" ht="14.25" hidden="1" customHeight="1" outlineLevel="1">
      <c r="A102" s="1"/>
      <c r="B102" s="1"/>
      <c r="C102" s="32" t="s">
        <v>136</v>
      </c>
      <c r="D102" s="1" t="s">
        <v>79</v>
      </c>
      <c r="E102" s="189">
        <v>0</v>
      </c>
      <c r="F102" s="216">
        <f t="shared" si="17"/>
        <v>0</v>
      </c>
      <c r="G102" s="6" t="s">
        <v>79</v>
      </c>
      <c r="H102" s="189">
        <v>0</v>
      </c>
      <c r="I102" s="216">
        <f t="shared" si="18"/>
        <v>0</v>
      </c>
      <c r="J102" s="6" t="s">
        <v>79</v>
      </c>
      <c r="K102" s="189">
        <v>0</v>
      </c>
      <c r="L102" s="216">
        <f t="shared" si="19"/>
        <v>0</v>
      </c>
      <c r="M102" s="6" t="s">
        <v>79</v>
      </c>
      <c r="N102" s="189">
        <v>0</v>
      </c>
      <c r="O102" s="216">
        <f t="shared" si="20"/>
        <v>0</v>
      </c>
      <c r="P102" s="6" t="s">
        <v>79</v>
      </c>
      <c r="Q102" s="189">
        <v>0</v>
      </c>
      <c r="R102" s="216">
        <f t="shared" si="21"/>
        <v>0</v>
      </c>
      <c r="S102" s="6" t="s">
        <v>79</v>
      </c>
      <c r="T102" s="189">
        <v>0</v>
      </c>
      <c r="U102" s="216">
        <f t="shared" si="22"/>
        <v>0</v>
      </c>
      <c r="V102" s="1"/>
      <c r="W102" s="1"/>
    </row>
    <row r="103" spans="1:23" ht="14.25" hidden="1" customHeight="1" outlineLevel="1">
      <c r="A103" s="1"/>
      <c r="B103" s="1"/>
      <c r="C103" s="32" t="s">
        <v>137</v>
      </c>
      <c r="D103" s="1" t="s">
        <v>79</v>
      </c>
      <c r="E103" s="189">
        <v>0</v>
      </c>
      <c r="F103" s="216">
        <f t="shared" si="17"/>
        <v>0</v>
      </c>
      <c r="G103" s="6" t="s">
        <v>79</v>
      </c>
      <c r="H103" s="189">
        <v>0</v>
      </c>
      <c r="I103" s="216">
        <f t="shared" si="18"/>
        <v>0</v>
      </c>
      <c r="J103" s="6" t="s">
        <v>79</v>
      </c>
      <c r="K103" s="189">
        <v>0</v>
      </c>
      <c r="L103" s="216">
        <f t="shared" si="19"/>
        <v>0</v>
      </c>
      <c r="M103" s="6" t="s">
        <v>79</v>
      </c>
      <c r="N103" s="189">
        <v>0</v>
      </c>
      <c r="O103" s="216">
        <f t="shared" si="20"/>
        <v>0</v>
      </c>
      <c r="P103" s="6" t="s">
        <v>79</v>
      </c>
      <c r="Q103" s="189">
        <v>0</v>
      </c>
      <c r="R103" s="216">
        <f t="shared" si="21"/>
        <v>0</v>
      </c>
      <c r="S103" s="6" t="s">
        <v>79</v>
      </c>
      <c r="T103" s="189">
        <v>0</v>
      </c>
      <c r="U103" s="216">
        <f t="shared" si="22"/>
        <v>0</v>
      </c>
      <c r="V103" s="1"/>
      <c r="W103" s="1"/>
    </row>
    <row r="104" spans="1:23" ht="14.25" hidden="1" customHeight="1" outlineLevel="1">
      <c r="A104" s="1"/>
      <c r="B104" s="1"/>
      <c r="C104" s="32" t="s">
        <v>138</v>
      </c>
      <c r="D104" s="1" t="s">
        <v>79</v>
      </c>
      <c r="E104" s="189">
        <v>0</v>
      </c>
      <c r="F104" s="216">
        <f t="shared" si="17"/>
        <v>0</v>
      </c>
      <c r="G104" s="6" t="s">
        <v>79</v>
      </c>
      <c r="H104" s="189">
        <v>0</v>
      </c>
      <c r="I104" s="216">
        <f t="shared" si="18"/>
        <v>0</v>
      </c>
      <c r="J104" s="6" t="s">
        <v>79</v>
      </c>
      <c r="K104" s="189">
        <v>0</v>
      </c>
      <c r="L104" s="216">
        <f t="shared" si="19"/>
        <v>0</v>
      </c>
      <c r="M104" s="6" t="s">
        <v>79</v>
      </c>
      <c r="N104" s="189">
        <v>0</v>
      </c>
      <c r="O104" s="216">
        <f t="shared" si="20"/>
        <v>0</v>
      </c>
      <c r="P104" s="6" t="s">
        <v>79</v>
      </c>
      <c r="Q104" s="189">
        <v>0</v>
      </c>
      <c r="R104" s="216">
        <f t="shared" si="21"/>
        <v>0</v>
      </c>
      <c r="S104" s="6" t="s">
        <v>79</v>
      </c>
      <c r="T104" s="189">
        <v>0</v>
      </c>
      <c r="U104" s="216">
        <f t="shared" si="22"/>
        <v>0</v>
      </c>
      <c r="V104" s="1"/>
      <c r="W104" s="1"/>
    </row>
    <row r="105" spans="1:23" ht="14.25" hidden="1" customHeight="1" outlineLevel="1">
      <c r="A105" s="1"/>
      <c r="B105" s="1"/>
      <c r="C105" s="32" t="s">
        <v>125</v>
      </c>
      <c r="D105" s="1" t="s">
        <v>79</v>
      </c>
      <c r="E105" s="189">
        <v>0</v>
      </c>
      <c r="F105" s="216">
        <f t="shared" si="17"/>
        <v>0</v>
      </c>
      <c r="G105" s="63" t="s">
        <v>79</v>
      </c>
      <c r="H105" s="189">
        <v>0</v>
      </c>
      <c r="I105" s="216">
        <f t="shared" si="18"/>
        <v>0</v>
      </c>
      <c r="J105" s="63" t="s">
        <v>79</v>
      </c>
      <c r="K105" s="189">
        <v>0</v>
      </c>
      <c r="L105" s="216">
        <f t="shared" si="19"/>
        <v>0</v>
      </c>
      <c r="M105" s="63" t="s">
        <v>79</v>
      </c>
      <c r="N105" s="189">
        <v>0</v>
      </c>
      <c r="O105" s="216">
        <f t="shared" si="20"/>
        <v>0</v>
      </c>
      <c r="P105" s="6" t="s">
        <v>79</v>
      </c>
      <c r="Q105" s="189">
        <v>0</v>
      </c>
      <c r="R105" s="216">
        <f t="shared" si="21"/>
        <v>0</v>
      </c>
      <c r="S105" s="6" t="s">
        <v>79</v>
      </c>
      <c r="T105" s="189">
        <v>0</v>
      </c>
      <c r="U105" s="216">
        <f t="shared" si="22"/>
        <v>0</v>
      </c>
      <c r="V105" s="1"/>
      <c r="W105" s="1"/>
    </row>
    <row r="106" spans="1:23" ht="14.25" hidden="1" customHeight="1" outlineLevel="1">
      <c r="A106" s="1"/>
      <c r="B106" s="1"/>
      <c r="C106" s="32" t="s">
        <v>125</v>
      </c>
      <c r="D106" s="1" t="s">
        <v>79</v>
      </c>
      <c r="E106" s="189">
        <v>0</v>
      </c>
      <c r="F106" s="216">
        <f t="shared" si="17"/>
        <v>0</v>
      </c>
      <c r="G106" s="63" t="s">
        <v>79</v>
      </c>
      <c r="H106" s="189">
        <v>0</v>
      </c>
      <c r="I106" s="216">
        <f t="shared" si="18"/>
        <v>0</v>
      </c>
      <c r="J106" s="63" t="s">
        <v>79</v>
      </c>
      <c r="K106" s="189">
        <v>0</v>
      </c>
      <c r="L106" s="216">
        <f t="shared" si="19"/>
        <v>0</v>
      </c>
      <c r="M106" s="63" t="s">
        <v>79</v>
      </c>
      <c r="N106" s="189">
        <v>0</v>
      </c>
      <c r="O106" s="216">
        <f t="shared" si="20"/>
        <v>0</v>
      </c>
      <c r="P106" s="6" t="s">
        <v>79</v>
      </c>
      <c r="Q106" s="189">
        <v>0</v>
      </c>
      <c r="R106" s="216">
        <f t="shared" si="21"/>
        <v>0</v>
      </c>
      <c r="S106" s="6" t="s">
        <v>79</v>
      </c>
      <c r="T106" s="189">
        <v>0</v>
      </c>
      <c r="U106" s="216">
        <f t="shared" si="22"/>
        <v>0</v>
      </c>
      <c r="V106" s="1"/>
      <c r="W106" s="1"/>
    </row>
    <row r="107" spans="1:23" ht="14.25" hidden="1" customHeight="1" outlineLevel="1">
      <c r="A107" s="1"/>
      <c r="B107" s="1"/>
      <c r="C107" s="32" t="s">
        <v>125</v>
      </c>
      <c r="D107" s="1" t="s">
        <v>79</v>
      </c>
      <c r="E107" s="189">
        <v>0</v>
      </c>
      <c r="F107" s="216">
        <f t="shared" si="17"/>
        <v>0</v>
      </c>
      <c r="G107" s="6" t="s">
        <v>79</v>
      </c>
      <c r="H107" s="189">
        <v>0</v>
      </c>
      <c r="I107" s="216">
        <f t="shared" si="18"/>
        <v>0</v>
      </c>
      <c r="J107" s="6" t="s">
        <v>79</v>
      </c>
      <c r="K107" s="189">
        <v>0</v>
      </c>
      <c r="L107" s="216">
        <f t="shared" si="19"/>
        <v>0</v>
      </c>
      <c r="M107" s="6" t="s">
        <v>79</v>
      </c>
      <c r="N107" s="189">
        <v>0</v>
      </c>
      <c r="O107" s="216">
        <f t="shared" si="20"/>
        <v>0</v>
      </c>
      <c r="P107" s="6" t="s">
        <v>79</v>
      </c>
      <c r="Q107" s="189">
        <v>0</v>
      </c>
      <c r="R107" s="216">
        <f t="shared" si="21"/>
        <v>0</v>
      </c>
      <c r="S107" s="6" t="s">
        <v>79</v>
      </c>
      <c r="T107" s="189">
        <v>0</v>
      </c>
      <c r="U107" s="216">
        <f t="shared" si="22"/>
        <v>0</v>
      </c>
      <c r="V107" s="1"/>
      <c r="W107" s="1"/>
    </row>
    <row r="108" spans="1:23" ht="14.25" hidden="1" customHeight="1" outlineLevel="1">
      <c r="A108" s="1"/>
      <c r="B108" s="1"/>
      <c r="C108" s="32" t="s">
        <v>125</v>
      </c>
      <c r="D108" s="1" t="s">
        <v>79</v>
      </c>
      <c r="E108" s="189">
        <v>0</v>
      </c>
      <c r="F108" s="216">
        <f t="shared" si="17"/>
        <v>0</v>
      </c>
      <c r="G108" s="6" t="s">
        <v>79</v>
      </c>
      <c r="H108" s="189">
        <v>0</v>
      </c>
      <c r="I108" s="216">
        <f t="shared" si="18"/>
        <v>0</v>
      </c>
      <c r="J108" s="6" t="s">
        <v>79</v>
      </c>
      <c r="K108" s="189">
        <v>0</v>
      </c>
      <c r="L108" s="216">
        <f t="shared" si="19"/>
        <v>0</v>
      </c>
      <c r="M108" s="6" t="s">
        <v>79</v>
      </c>
      <c r="N108" s="189">
        <v>0</v>
      </c>
      <c r="O108" s="216">
        <f t="shared" si="20"/>
        <v>0</v>
      </c>
      <c r="P108" s="6" t="s">
        <v>79</v>
      </c>
      <c r="Q108" s="189">
        <v>0</v>
      </c>
      <c r="R108" s="216">
        <f t="shared" si="21"/>
        <v>0</v>
      </c>
      <c r="S108" s="6" t="s">
        <v>79</v>
      </c>
      <c r="T108" s="189">
        <v>0</v>
      </c>
      <c r="U108" s="216">
        <f t="shared" si="22"/>
        <v>0</v>
      </c>
      <c r="V108" s="1"/>
      <c r="W108" s="1"/>
    </row>
    <row r="109" spans="1:23" ht="14.25" hidden="1" customHeight="1" outlineLevel="1">
      <c r="A109" s="1"/>
      <c r="B109" s="1"/>
      <c r="C109" s="32" t="s">
        <v>125</v>
      </c>
      <c r="D109" s="1" t="s">
        <v>79</v>
      </c>
      <c r="E109" s="189">
        <v>0</v>
      </c>
      <c r="F109" s="216">
        <f t="shared" si="17"/>
        <v>0</v>
      </c>
      <c r="G109" s="6" t="s">
        <v>79</v>
      </c>
      <c r="H109" s="189">
        <v>0</v>
      </c>
      <c r="I109" s="216">
        <f t="shared" si="18"/>
        <v>0</v>
      </c>
      <c r="J109" s="6" t="s">
        <v>79</v>
      </c>
      <c r="K109" s="189">
        <v>0</v>
      </c>
      <c r="L109" s="216">
        <f t="shared" si="19"/>
        <v>0</v>
      </c>
      <c r="M109" s="6" t="s">
        <v>79</v>
      </c>
      <c r="N109" s="189">
        <v>0</v>
      </c>
      <c r="O109" s="216">
        <f t="shared" si="20"/>
        <v>0</v>
      </c>
      <c r="P109" s="6" t="s">
        <v>79</v>
      </c>
      <c r="Q109" s="189">
        <v>0</v>
      </c>
      <c r="R109" s="216">
        <f t="shared" si="21"/>
        <v>0</v>
      </c>
      <c r="S109" s="6" t="s">
        <v>79</v>
      </c>
      <c r="T109" s="189">
        <v>0</v>
      </c>
      <c r="U109" s="216">
        <f t="shared" si="22"/>
        <v>0</v>
      </c>
      <c r="V109" s="1"/>
      <c r="W109" s="1"/>
    </row>
    <row r="110" spans="1:23" ht="14.25" hidden="1" customHeight="1" outlineLevel="1">
      <c r="A110" s="1"/>
      <c r="B110" s="1"/>
      <c r="C110" s="32" t="s">
        <v>125</v>
      </c>
      <c r="D110" s="1" t="s">
        <v>79</v>
      </c>
      <c r="E110" s="189">
        <v>0</v>
      </c>
      <c r="F110" s="216">
        <f t="shared" si="17"/>
        <v>0</v>
      </c>
      <c r="G110" s="6" t="s">
        <v>79</v>
      </c>
      <c r="H110" s="189">
        <v>0</v>
      </c>
      <c r="I110" s="216">
        <f t="shared" si="18"/>
        <v>0</v>
      </c>
      <c r="J110" s="6" t="s">
        <v>79</v>
      </c>
      <c r="K110" s="189">
        <v>0</v>
      </c>
      <c r="L110" s="216">
        <f t="shared" si="19"/>
        <v>0</v>
      </c>
      <c r="M110" s="6" t="s">
        <v>79</v>
      </c>
      <c r="N110" s="189">
        <v>0</v>
      </c>
      <c r="O110" s="216">
        <f t="shared" si="20"/>
        <v>0</v>
      </c>
      <c r="P110" s="6" t="s">
        <v>79</v>
      </c>
      <c r="Q110" s="189">
        <v>0</v>
      </c>
      <c r="R110" s="216">
        <f t="shared" si="21"/>
        <v>0</v>
      </c>
      <c r="S110" s="6" t="s">
        <v>79</v>
      </c>
      <c r="T110" s="189">
        <v>0</v>
      </c>
      <c r="U110" s="216">
        <f t="shared" si="22"/>
        <v>0</v>
      </c>
      <c r="V110" s="1"/>
      <c r="W110" s="1"/>
    </row>
    <row r="111" spans="1:23" ht="14.25" hidden="1" customHeight="1" outlineLevel="1">
      <c r="A111" s="1"/>
      <c r="B111" s="1"/>
      <c r="C111" s="32" t="s">
        <v>125</v>
      </c>
      <c r="D111" s="1" t="s">
        <v>79</v>
      </c>
      <c r="E111" s="189">
        <v>0</v>
      </c>
      <c r="F111" s="216">
        <f t="shared" si="17"/>
        <v>0</v>
      </c>
      <c r="G111" s="6" t="s">
        <v>79</v>
      </c>
      <c r="H111" s="189">
        <v>0</v>
      </c>
      <c r="I111" s="216">
        <f t="shared" si="18"/>
        <v>0</v>
      </c>
      <c r="J111" s="6" t="s">
        <v>79</v>
      </c>
      <c r="K111" s="189">
        <v>0</v>
      </c>
      <c r="L111" s="216">
        <f t="shared" si="19"/>
        <v>0</v>
      </c>
      <c r="M111" s="6" t="s">
        <v>79</v>
      </c>
      <c r="N111" s="189">
        <v>0</v>
      </c>
      <c r="O111" s="216">
        <f t="shared" si="20"/>
        <v>0</v>
      </c>
      <c r="P111" s="6" t="s">
        <v>79</v>
      </c>
      <c r="Q111" s="189">
        <v>0</v>
      </c>
      <c r="R111" s="216">
        <f t="shared" si="21"/>
        <v>0</v>
      </c>
      <c r="S111" s="6" t="s">
        <v>79</v>
      </c>
      <c r="T111" s="189">
        <v>0</v>
      </c>
      <c r="U111" s="216">
        <f t="shared" si="22"/>
        <v>0</v>
      </c>
      <c r="V111" s="1"/>
      <c r="W111" s="1"/>
    </row>
    <row r="112" spans="1:23" ht="14.25" hidden="1" customHeight="1" outlineLevel="1">
      <c r="A112" s="1"/>
      <c r="B112" s="1"/>
      <c r="C112" s="32" t="s">
        <v>125</v>
      </c>
      <c r="D112" s="1" t="s">
        <v>79</v>
      </c>
      <c r="E112" s="189">
        <v>0</v>
      </c>
      <c r="F112" s="216">
        <f t="shared" si="17"/>
        <v>0</v>
      </c>
      <c r="G112" s="6" t="s">
        <v>79</v>
      </c>
      <c r="H112" s="189">
        <v>0</v>
      </c>
      <c r="I112" s="216">
        <f t="shared" si="18"/>
        <v>0</v>
      </c>
      <c r="J112" s="6" t="s">
        <v>79</v>
      </c>
      <c r="K112" s="189">
        <v>0</v>
      </c>
      <c r="L112" s="216">
        <f t="shared" si="19"/>
        <v>0</v>
      </c>
      <c r="M112" s="6" t="s">
        <v>79</v>
      </c>
      <c r="N112" s="189">
        <v>0</v>
      </c>
      <c r="O112" s="216">
        <f t="shared" si="20"/>
        <v>0</v>
      </c>
      <c r="P112" s="6" t="s">
        <v>79</v>
      </c>
      <c r="Q112" s="189">
        <v>0</v>
      </c>
      <c r="R112" s="216">
        <f t="shared" si="21"/>
        <v>0</v>
      </c>
      <c r="S112" s="6" t="s">
        <v>79</v>
      </c>
      <c r="T112" s="189">
        <v>0</v>
      </c>
      <c r="U112" s="216">
        <f t="shared" si="22"/>
        <v>0</v>
      </c>
      <c r="V112" s="1"/>
      <c r="W112" s="1"/>
    </row>
    <row r="113" spans="1:23" ht="14.25" hidden="1" customHeight="1" outlineLevel="1">
      <c r="A113" s="1"/>
      <c r="B113" s="1"/>
      <c r="C113" s="32" t="s">
        <v>125</v>
      </c>
      <c r="D113" s="1" t="s">
        <v>79</v>
      </c>
      <c r="E113" s="189">
        <v>0</v>
      </c>
      <c r="F113" s="216">
        <f t="shared" si="17"/>
        <v>0</v>
      </c>
      <c r="G113" s="6" t="s">
        <v>79</v>
      </c>
      <c r="H113" s="189">
        <v>0</v>
      </c>
      <c r="I113" s="216">
        <f t="shared" si="18"/>
        <v>0</v>
      </c>
      <c r="J113" s="6" t="s">
        <v>79</v>
      </c>
      <c r="K113" s="189">
        <v>0</v>
      </c>
      <c r="L113" s="216">
        <f t="shared" si="19"/>
        <v>0</v>
      </c>
      <c r="M113" s="6" t="s">
        <v>79</v>
      </c>
      <c r="N113" s="189">
        <v>0</v>
      </c>
      <c r="O113" s="216">
        <f t="shared" si="20"/>
        <v>0</v>
      </c>
      <c r="P113" s="6" t="s">
        <v>79</v>
      </c>
      <c r="Q113" s="189">
        <v>0</v>
      </c>
      <c r="R113" s="216">
        <f t="shared" si="21"/>
        <v>0</v>
      </c>
      <c r="S113" s="6" t="s">
        <v>79</v>
      </c>
      <c r="T113" s="189">
        <v>0</v>
      </c>
      <c r="U113" s="216">
        <f t="shared" si="22"/>
        <v>0</v>
      </c>
      <c r="V113" s="1"/>
      <c r="W113" s="1"/>
    </row>
    <row r="114" spans="1:23" ht="14.25" customHeight="1">
      <c r="A114" s="1"/>
      <c r="B114" s="1"/>
      <c r="C114" s="252" t="s">
        <v>141</v>
      </c>
      <c r="D114" s="1"/>
      <c r="E114" s="52"/>
      <c r="F114" s="274">
        <f>SUM(F93:F113)</f>
        <v>5000</v>
      </c>
      <c r="G114" s="6"/>
      <c r="H114" s="63"/>
      <c r="I114" s="274">
        <f>SUM(I93:I113)</f>
        <v>5000</v>
      </c>
      <c r="J114" s="6"/>
      <c r="K114" s="63"/>
      <c r="L114" s="274">
        <f>SUM(L93:L113)</f>
        <v>10000</v>
      </c>
      <c r="M114" s="6"/>
      <c r="N114" s="63"/>
      <c r="O114" s="274">
        <f>SUM(O93:O113)</f>
        <v>10000</v>
      </c>
      <c r="P114" s="6"/>
      <c r="Q114" s="63"/>
      <c r="R114" s="274">
        <f>SUM(R93:R113)</f>
        <v>10000</v>
      </c>
      <c r="S114" s="6"/>
      <c r="T114" s="63"/>
      <c r="U114" s="274">
        <f>SUM(U93:U113)</f>
        <v>10000</v>
      </c>
      <c r="V114" s="1"/>
      <c r="W114" s="1"/>
    </row>
    <row r="115" spans="1:23" ht="14.25" customHeight="1">
      <c r="A115" s="1"/>
      <c r="B115" s="1"/>
      <c r="C115" s="1"/>
      <c r="D115" s="1"/>
      <c r="E115" s="52"/>
      <c r="F115" s="185"/>
      <c r="G115" s="6"/>
      <c r="H115" s="63"/>
      <c r="I115" s="185"/>
      <c r="J115" s="6"/>
      <c r="K115" s="63"/>
      <c r="L115" s="185"/>
      <c r="M115" s="6"/>
      <c r="N115" s="63"/>
      <c r="O115" s="185"/>
      <c r="P115" s="6"/>
      <c r="Q115" s="63"/>
      <c r="R115" s="185"/>
      <c r="S115" s="6"/>
      <c r="T115" s="63"/>
      <c r="U115" s="185"/>
      <c r="V115" s="1"/>
      <c r="W115" s="1"/>
    </row>
    <row r="116" spans="1:23" ht="14.25" customHeight="1" collapsed="1">
      <c r="A116" s="1"/>
      <c r="B116" s="1"/>
      <c r="C116" s="24" t="s">
        <v>67</v>
      </c>
      <c r="D116" s="1"/>
      <c r="E116" s="52"/>
      <c r="F116" s="30"/>
      <c r="G116" s="6"/>
      <c r="H116" s="63"/>
      <c r="I116" s="30"/>
      <c r="J116" s="6"/>
      <c r="K116" s="63"/>
      <c r="L116" s="30"/>
      <c r="M116" s="6"/>
      <c r="N116" s="63"/>
      <c r="O116" s="30"/>
      <c r="P116" s="6"/>
      <c r="Q116" s="63"/>
      <c r="R116" s="30"/>
      <c r="S116" s="6"/>
      <c r="T116" s="63"/>
      <c r="U116" s="30"/>
      <c r="V116" s="1"/>
      <c r="W116" s="1"/>
    </row>
    <row r="117" spans="1:23" ht="14.25" hidden="1" customHeight="1" outlineLevel="1">
      <c r="A117" s="1"/>
      <c r="B117" s="1"/>
      <c r="C117" s="32" t="s">
        <v>142</v>
      </c>
      <c r="D117" s="1" t="s">
        <v>79</v>
      </c>
      <c r="E117" s="234">
        <v>0</v>
      </c>
      <c r="F117" s="216">
        <f t="shared" ref="F117:F125" si="23">E117</f>
        <v>0</v>
      </c>
      <c r="G117" s="189" t="s">
        <v>79</v>
      </c>
      <c r="H117" s="234">
        <v>0</v>
      </c>
      <c r="I117" s="216">
        <f t="shared" ref="I117:I125" si="24">H117</f>
        <v>0</v>
      </c>
      <c r="J117" s="189" t="s">
        <v>79</v>
      </c>
      <c r="K117" s="234">
        <v>0</v>
      </c>
      <c r="L117" s="216">
        <f t="shared" ref="L117:L125" si="25">K117</f>
        <v>0</v>
      </c>
      <c r="M117" s="189" t="s">
        <v>79</v>
      </c>
      <c r="N117" s="234">
        <v>0</v>
      </c>
      <c r="O117" s="216">
        <f t="shared" ref="O117:O125" si="26">N117</f>
        <v>0</v>
      </c>
      <c r="P117" s="189" t="s">
        <v>79</v>
      </c>
      <c r="Q117" s="234">
        <v>0</v>
      </c>
      <c r="R117" s="216">
        <f t="shared" ref="R117:R125" si="27">Q117</f>
        <v>0</v>
      </c>
      <c r="S117" s="189" t="s">
        <v>79</v>
      </c>
      <c r="T117" s="234">
        <v>0</v>
      </c>
      <c r="U117" s="216">
        <f t="shared" ref="U117:U125" si="28">T117</f>
        <v>0</v>
      </c>
      <c r="V117" s="260"/>
      <c r="W117" s="1"/>
    </row>
    <row r="118" spans="1:23" ht="14.25" hidden="1" customHeight="1" outlineLevel="1">
      <c r="A118" s="1"/>
      <c r="B118" s="1"/>
      <c r="C118" s="32" t="s">
        <v>143</v>
      </c>
      <c r="D118" s="1" t="s">
        <v>79</v>
      </c>
      <c r="E118" s="234">
        <v>0</v>
      </c>
      <c r="F118" s="216">
        <f t="shared" si="23"/>
        <v>0</v>
      </c>
      <c r="G118" s="189" t="s">
        <v>79</v>
      </c>
      <c r="H118" s="234">
        <v>0</v>
      </c>
      <c r="I118" s="216">
        <f t="shared" si="24"/>
        <v>0</v>
      </c>
      <c r="J118" s="189" t="s">
        <v>79</v>
      </c>
      <c r="K118" s="234">
        <v>0</v>
      </c>
      <c r="L118" s="216">
        <f t="shared" si="25"/>
        <v>0</v>
      </c>
      <c r="M118" s="189" t="s">
        <v>79</v>
      </c>
      <c r="N118" s="234">
        <v>0</v>
      </c>
      <c r="O118" s="216">
        <f t="shared" si="26"/>
        <v>0</v>
      </c>
      <c r="P118" s="189" t="s">
        <v>79</v>
      </c>
      <c r="Q118" s="234">
        <v>0</v>
      </c>
      <c r="R118" s="216">
        <f t="shared" si="27"/>
        <v>0</v>
      </c>
      <c r="S118" s="189" t="s">
        <v>79</v>
      </c>
      <c r="T118" s="234">
        <v>0</v>
      </c>
      <c r="U118" s="216">
        <f t="shared" si="28"/>
        <v>0</v>
      </c>
      <c r="V118" s="1"/>
      <c r="W118" s="1"/>
    </row>
    <row r="119" spans="1:23" ht="14.25" hidden="1" customHeight="1" outlineLevel="1">
      <c r="A119" s="1"/>
      <c r="B119" s="1"/>
      <c r="C119" s="32" t="s">
        <v>144</v>
      </c>
      <c r="D119" s="1" t="s">
        <v>79</v>
      </c>
      <c r="E119" s="234">
        <v>0</v>
      </c>
      <c r="F119" s="216">
        <f t="shared" si="23"/>
        <v>0</v>
      </c>
      <c r="G119" s="189" t="s">
        <v>79</v>
      </c>
      <c r="H119" s="234">
        <v>0</v>
      </c>
      <c r="I119" s="216">
        <f t="shared" si="24"/>
        <v>0</v>
      </c>
      <c r="J119" s="189" t="s">
        <v>79</v>
      </c>
      <c r="K119" s="234">
        <v>0</v>
      </c>
      <c r="L119" s="216">
        <f t="shared" si="25"/>
        <v>0</v>
      </c>
      <c r="M119" s="189" t="s">
        <v>79</v>
      </c>
      <c r="N119" s="234">
        <v>0</v>
      </c>
      <c r="O119" s="216">
        <f t="shared" si="26"/>
        <v>0</v>
      </c>
      <c r="P119" s="189" t="s">
        <v>79</v>
      </c>
      <c r="Q119" s="234">
        <v>0</v>
      </c>
      <c r="R119" s="216">
        <f t="shared" si="27"/>
        <v>0</v>
      </c>
      <c r="S119" s="189" t="s">
        <v>79</v>
      </c>
      <c r="T119" s="234">
        <v>0</v>
      </c>
      <c r="U119" s="216">
        <f t="shared" si="28"/>
        <v>0</v>
      </c>
      <c r="V119" s="1"/>
      <c r="W119" s="1"/>
    </row>
    <row r="120" spans="1:23" ht="14.25" hidden="1" customHeight="1" outlineLevel="1">
      <c r="A120" s="1"/>
      <c r="B120" s="1"/>
      <c r="C120" s="32" t="s">
        <v>145</v>
      </c>
      <c r="D120" s="1" t="s">
        <v>79</v>
      </c>
      <c r="E120" s="234">
        <v>0</v>
      </c>
      <c r="F120" s="216">
        <f t="shared" si="23"/>
        <v>0</v>
      </c>
      <c r="G120" s="189" t="s">
        <v>79</v>
      </c>
      <c r="H120" s="234">
        <v>0</v>
      </c>
      <c r="I120" s="216">
        <f t="shared" si="24"/>
        <v>0</v>
      </c>
      <c r="J120" s="189" t="s">
        <v>79</v>
      </c>
      <c r="K120" s="234">
        <v>0</v>
      </c>
      <c r="L120" s="216">
        <f t="shared" si="25"/>
        <v>0</v>
      </c>
      <c r="M120" s="189" t="s">
        <v>79</v>
      </c>
      <c r="N120" s="234">
        <v>0</v>
      </c>
      <c r="O120" s="216">
        <f t="shared" si="26"/>
        <v>0</v>
      </c>
      <c r="P120" s="189" t="s">
        <v>79</v>
      </c>
      <c r="Q120" s="234">
        <v>0</v>
      </c>
      <c r="R120" s="216">
        <f t="shared" si="27"/>
        <v>0</v>
      </c>
      <c r="S120" s="189" t="s">
        <v>79</v>
      </c>
      <c r="T120" s="234">
        <v>0</v>
      </c>
      <c r="U120" s="216">
        <f t="shared" si="28"/>
        <v>0</v>
      </c>
      <c r="V120" s="1"/>
      <c r="W120" s="1"/>
    </row>
    <row r="121" spans="1:23" ht="14.25" hidden="1" customHeight="1" outlineLevel="1">
      <c r="A121" s="1"/>
      <c r="B121" s="1"/>
      <c r="C121" s="32" t="s">
        <v>125</v>
      </c>
      <c r="D121" s="1" t="s">
        <v>79</v>
      </c>
      <c r="E121" s="234">
        <v>0</v>
      </c>
      <c r="F121" s="216">
        <f t="shared" si="23"/>
        <v>0</v>
      </c>
      <c r="G121" s="189" t="s">
        <v>79</v>
      </c>
      <c r="H121" s="234">
        <v>0</v>
      </c>
      <c r="I121" s="216">
        <f t="shared" si="24"/>
        <v>0</v>
      </c>
      <c r="J121" s="189" t="s">
        <v>79</v>
      </c>
      <c r="K121" s="234">
        <v>0</v>
      </c>
      <c r="L121" s="216">
        <f t="shared" si="25"/>
        <v>0</v>
      </c>
      <c r="M121" s="189" t="s">
        <v>79</v>
      </c>
      <c r="N121" s="234">
        <v>0</v>
      </c>
      <c r="O121" s="216">
        <f t="shared" si="26"/>
        <v>0</v>
      </c>
      <c r="P121" s="189" t="s">
        <v>79</v>
      </c>
      <c r="Q121" s="234">
        <v>0</v>
      </c>
      <c r="R121" s="216">
        <f t="shared" si="27"/>
        <v>0</v>
      </c>
      <c r="S121" s="189" t="s">
        <v>79</v>
      </c>
      <c r="T121" s="234">
        <v>0</v>
      </c>
      <c r="U121" s="216">
        <f t="shared" si="28"/>
        <v>0</v>
      </c>
      <c r="V121" s="1"/>
      <c r="W121" s="1"/>
    </row>
    <row r="122" spans="1:23" ht="14.25" hidden="1" customHeight="1" outlineLevel="1">
      <c r="A122" s="1"/>
      <c r="B122" s="1"/>
      <c r="C122" s="32" t="s">
        <v>125</v>
      </c>
      <c r="D122" s="1" t="s">
        <v>79</v>
      </c>
      <c r="E122" s="234">
        <v>0</v>
      </c>
      <c r="F122" s="216">
        <f t="shared" si="23"/>
        <v>0</v>
      </c>
      <c r="G122" s="189" t="s">
        <v>79</v>
      </c>
      <c r="H122" s="234">
        <v>0</v>
      </c>
      <c r="I122" s="216">
        <f t="shared" si="24"/>
        <v>0</v>
      </c>
      <c r="J122" s="189" t="s">
        <v>79</v>
      </c>
      <c r="K122" s="234">
        <v>0</v>
      </c>
      <c r="L122" s="216">
        <f t="shared" si="25"/>
        <v>0</v>
      </c>
      <c r="M122" s="189" t="s">
        <v>79</v>
      </c>
      <c r="N122" s="234">
        <v>0</v>
      </c>
      <c r="O122" s="216">
        <f t="shared" si="26"/>
        <v>0</v>
      </c>
      <c r="P122" s="189" t="s">
        <v>79</v>
      </c>
      <c r="Q122" s="234">
        <v>0</v>
      </c>
      <c r="R122" s="216">
        <f t="shared" si="27"/>
        <v>0</v>
      </c>
      <c r="S122" s="189" t="s">
        <v>79</v>
      </c>
      <c r="T122" s="234">
        <v>0</v>
      </c>
      <c r="U122" s="216">
        <f t="shared" si="28"/>
        <v>0</v>
      </c>
      <c r="V122" s="1"/>
      <c r="W122" s="1"/>
    </row>
    <row r="123" spans="1:23" ht="14.25" hidden="1" customHeight="1" outlineLevel="1">
      <c r="A123" s="1"/>
      <c r="B123" s="1"/>
      <c r="C123" s="32" t="s">
        <v>125</v>
      </c>
      <c r="D123" s="1" t="s">
        <v>79</v>
      </c>
      <c r="E123" s="234">
        <v>0</v>
      </c>
      <c r="F123" s="216">
        <f t="shared" si="23"/>
        <v>0</v>
      </c>
      <c r="G123" s="189" t="s">
        <v>79</v>
      </c>
      <c r="H123" s="234">
        <v>0</v>
      </c>
      <c r="I123" s="216">
        <f t="shared" si="24"/>
        <v>0</v>
      </c>
      <c r="J123" s="189" t="s">
        <v>79</v>
      </c>
      <c r="K123" s="234">
        <v>0</v>
      </c>
      <c r="L123" s="216">
        <f t="shared" si="25"/>
        <v>0</v>
      </c>
      <c r="M123" s="189" t="s">
        <v>79</v>
      </c>
      <c r="N123" s="234">
        <v>0</v>
      </c>
      <c r="O123" s="216">
        <f t="shared" si="26"/>
        <v>0</v>
      </c>
      <c r="P123" s="189" t="s">
        <v>79</v>
      </c>
      <c r="Q123" s="234">
        <v>0</v>
      </c>
      <c r="R123" s="216">
        <f t="shared" si="27"/>
        <v>0</v>
      </c>
      <c r="S123" s="189" t="s">
        <v>79</v>
      </c>
      <c r="T123" s="234">
        <v>0</v>
      </c>
      <c r="U123" s="216">
        <f t="shared" si="28"/>
        <v>0</v>
      </c>
      <c r="V123" s="1"/>
      <c r="W123" s="1"/>
    </row>
    <row r="124" spans="1:23" ht="14.25" hidden="1" customHeight="1" outlineLevel="1">
      <c r="A124" s="1"/>
      <c r="B124" s="1"/>
      <c r="C124" s="32" t="s">
        <v>125</v>
      </c>
      <c r="D124" s="1" t="s">
        <v>79</v>
      </c>
      <c r="E124" s="234">
        <v>0</v>
      </c>
      <c r="F124" s="216">
        <f t="shared" si="23"/>
        <v>0</v>
      </c>
      <c r="G124" s="189" t="s">
        <v>79</v>
      </c>
      <c r="H124" s="234">
        <v>0</v>
      </c>
      <c r="I124" s="216">
        <f t="shared" si="24"/>
        <v>0</v>
      </c>
      <c r="J124" s="189" t="s">
        <v>79</v>
      </c>
      <c r="K124" s="234">
        <v>0</v>
      </c>
      <c r="L124" s="216">
        <f t="shared" si="25"/>
        <v>0</v>
      </c>
      <c r="M124" s="189" t="s">
        <v>79</v>
      </c>
      <c r="N124" s="234">
        <v>0</v>
      </c>
      <c r="O124" s="216">
        <f t="shared" si="26"/>
        <v>0</v>
      </c>
      <c r="P124" s="189" t="s">
        <v>79</v>
      </c>
      <c r="Q124" s="234">
        <v>0</v>
      </c>
      <c r="R124" s="216">
        <f t="shared" si="27"/>
        <v>0</v>
      </c>
      <c r="S124" s="189" t="s">
        <v>79</v>
      </c>
      <c r="T124" s="234">
        <v>0</v>
      </c>
      <c r="U124" s="216">
        <f t="shared" si="28"/>
        <v>0</v>
      </c>
      <c r="V124" s="1"/>
      <c r="W124" s="1"/>
    </row>
    <row r="125" spans="1:23" ht="14.25" hidden="1" customHeight="1" outlineLevel="1">
      <c r="A125" s="1"/>
      <c r="B125" s="1"/>
      <c r="C125" s="32" t="s">
        <v>125</v>
      </c>
      <c r="D125" s="1" t="s">
        <v>79</v>
      </c>
      <c r="E125" s="234">
        <v>0</v>
      </c>
      <c r="F125" s="216">
        <f t="shared" si="23"/>
        <v>0</v>
      </c>
      <c r="G125" s="189" t="s">
        <v>79</v>
      </c>
      <c r="H125" s="234">
        <v>0</v>
      </c>
      <c r="I125" s="216">
        <f t="shared" si="24"/>
        <v>0</v>
      </c>
      <c r="J125" s="189" t="s">
        <v>79</v>
      </c>
      <c r="K125" s="234">
        <v>0</v>
      </c>
      <c r="L125" s="216">
        <f t="shared" si="25"/>
        <v>0</v>
      </c>
      <c r="M125" s="189" t="s">
        <v>79</v>
      </c>
      <c r="N125" s="234">
        <v>0</v>
      </c>
      <c r="O125" s="216">
        <f t="shared" si="26"/>
        <v>0</v>
      </c>
      <c r="P125" s="189" t="s">
        <v>79</v>
      </c>
      <c r="Q125" s="234">
        <v>0</v>
      </c>
      <c r="R125" s="216">
        <f t="shared" si="27"/>
        <v>0</v>
      </c>
      <c r="S125" s="189" t="s">
        <v>79</v>
      </c>
      <c r="T125" s="234">
        <v>0</v>
      </c>
      <c r="U125" s="216">
        <f t="shared" si="28"/>
        <v>0</v>
      </c>
      <c r="V125" s="1"/>
      <c r="W125" s="1"/>
    </row>
    <row r="126" spans="1:23" ht="14.25" customHeight="1">
      <c r="A126" s="1"/>
      <c r="B126" s="1"/>
      <c r="C126" s="24" t="s">
        <v>148</v>
      </c>
      <c r="D126" s="1"/>
      <c r="E126" s="52"/>
      <c r="F126" s="254">
        <f>SUM(F117:F125)</f>
        <v>0</v>
      </c>
      <c r="G126" s="6"/>
      <c r="H126" s="63"/>
      <c r="I126" s="254">
        <f>SUM(I117:I125)</f>
        <v>0</v>
      </c>
      <c r="J126" s="6"/>
      <c r="K126" s="63"/>
      <c r="L126" s="254">
        <f>SUM(L117:L125)</f>
        <v>0</v>
      </c>
      <c r="M126" s="6"/>
      <c r="N126" s="63"/>
      <c r="O126" s="254">
        <f>SUM(O117:O125)</f>
        <v>0</v>
      </c>
      <c r="P126" s="6"/>
      <c r="Q126" s="63"/>
      <c r="R126" s="254">
        <f>SUM(R117:R125)</f>
        <v>0</v>
      </c>
      <c r="S126" s="6"/>
      <c r="T126" s="63"/>
      <c r="U126" s="254">
        <f>SUM(U117:U125)</f>
        <v>0</v>
      </c>
      <c r="V126" s="1"/>
      <c r="W126" s="1"/>
    </row>
    <row r="127" spans="1:23" ht="14.25" customHeight="1">
      <c r="A127" s="1"/>
      <c r="B127" s="1"/>
      <c r="C127" s="1"/>
      <c r="D127" s="1"/>
      <c r="E127" s="52"/>
      <c r="F127" s="185"/>
      <c r="G127" s="6"/>
      <c r="H127" s="63"/>
      <c r="I127" s="185"/>
      <c r="J127" s="6"/>
      <c r="K127" s="63"/>
      <c r="L127" s="185"/>
      <c r="M127" s="6"/>
      <c r="N127" s="63"/>
      <c r="O127" s="185"/>
      <c r="P127" s="6"/>
      <c r="Q127" s="63"/>
      <c r="R127" s="185"/>
      <c r="S127" s="6"/>
      <c r="T127" s="63"/>
      <c r="U127" s="185"/>
      <c r="V127" s="1"/>
      <c r="W127" s="1"/>
    </row>
    <row r="128" spans="1:23" ht="14.25" customHeight="1" collapsed="1">
      <c r="A128" s="1"/>
      <c r="B128" s="1"/>
      <c r="C128" s="252" t="s">
        <v>68</v>
      </c>
      <c r="D128" s="1"/>
      <c r="E128" s="52"/>
      <c r="F128" s="185"/>
      <c r="G128" s="6"/>
      <c r="H128" s="63"/>
      <c r="I128" s="185"/>
      <c r="J128" s="6"/>
      <c r="K128" s="63"/>
      <c r="L128" s="185"/>
      <c r="M128" s="6"/>
      <c r="N128" s="63"/>
      <c r="O128" s="185"/>
      <c r="P128" s="6"/>
      <c r="Q128" s="63"/>
      <c r="R128" s="185"/>
      <c r="S128" s="6"/>
      <c r="T128" s="63"/>
      <c r="U128" s="185"/>
      <c r="V128" s="1"/>
      <c r="W128" s="1"/>
    </row>
    <row r="129" spans="1:23" ht="14.25" hidden="1" customHeight="1" outlineLevel="1">
      <c r="A129" s="1"/>
      <c r="B129" s="1"/>
      <c r="C129" s="32" t="s">
        <v>149</v>
      </c>
      <c r="D129" s="1" t="s">
        <v>79</v>
      </c>
      <c r="E129" s="234">
        <v>0</v>
      </c>
      <c r="F129" s="216">
        <f t="shared" ref="F129:F133" si="29">E129</f>
        <v>0</v>
      </c>
      <c r="G129" s="6" t="s">
        <v>79</v>
      </c>
      <c r="H129" s="234">
        <v>0</v>
      </c>
      <c r="I129" s="216">
        <f t="shared" ref="I129:I133" si="30">H129</f>
        <v>0</v>
      </c>
      <c r="J129" s="6" t="s">
        <v>79</v>
      </c>
      <c r="K129" s="234">
        <v>0</v>
      </c>
      <c r="L129" s="216">
        <f t="shared" ref="L129:L133" si="31">K129</f>
        <v>0</v>
      </c>
      <c r="M129" s="6" t="s">
        <v>79</v>
      </c>
      <c r="N129" s="234">
        <v>0</v>
      </c>
      <c r="O129" s="216">
        <f t="shared" ref="O129:O133" si="32">N129</f>
        <v>0</v>
      </c>
      <c r="P129" s="6" t="s">
        <v>79</v>
      </c>
      <c r="Q129" s="234">
        <v>0</v>
      </c>
      <c r="R129" s="216">
        <f t="shared" ref="R129:R133" si="33">Q129</f>
        <v>0</v>
      </c>
      <c r="S129" s="6" t="s">
        <v>79</v>
      </c>
      <c r="T129" s="234">
        <v>0</v>
      </c>
      <c r="U129" s="216">
        <f t="shared" ref="U129:U133" si="34">T129</f>
        <v>0</v>
      </c>
      <c r="V129" s="1"/>
      <c r="W129" s="1"/>
    </row>
    <row r="130" spans="1:23" ht="14.25" hidden="1" customHeight="1" outlineLevel="1">
      <c r="A130" s="1"/>
      <c r="B130" s="1"/>
      <c r="C130" s="32" t="s">
        <v>150</v>
      </c>
      <c r="D130" s="1" t="s">
        <v>79</v>
      </c>
      <c r="E130" s="234">
        <v>0</v>
      </c>
      <c r="F130" s="216">
        <f t="shared" si="29"/>
        <v>0</v>
      </c>
      <c r="G130" s="6" t="s">
        <v>79</v>
      </c>
      <c r="H130" s="234">
        <v>0</v>
      </c>
      <c r="I130" s="216">
        <f t="shared" si="30"/>
        <v>0</v>
      </c>
      <c r="J130" s="6" t="s">
        <v>79</v>
      </c>
      <c r="K130" s="234">
        <v>0</v>
      </c>
      <c r="L130" s="216">
        <f t="shared" si="31"/>
        <v>0</v>
      </c>
      <c r="M130" s="6" t="s">
        <v>79</v>
      </c>
      <c r="N130" s="234">
        <v>0</v>
      </c>
      <c r="O130" s="216">
        <f t="shared" si="32"/>
        <v>0</v>
      </c>
      <c r="P130" s="6" t="s">
        <v>79</v>
      </c>
      <c r="Q130" s="234">
        <v>0</v>
      </c>
      <c r="R130" s="216">
        <f t="shared" si="33"/>
        <v>0</v>
      </c>
      <c r="S130" s="6" t="s">
        <v>79</v>
      </c>
      <c r="T130" s="234">
        <v>0</v>
      </c>
      <c r="U130" s="216">
        <f t="shared" si="34"/>
        <v>0</v>
      </c>
      <c r="V130" s="1"/>
      <c r="W130" s="1"/>
    </row>
    <row r="131" spans="1:23" ht="14.25" hidden="1" customHeight="1" outlineLevel="1">
      <c r="A131" s="1"/>
      <c r="B131" s="1"/>
      <c r="C131" s="32" t="s">
        <v>68</v>
      </c>
      <c r="D131" s="1" t="s">
        <v>79</v>
      </c>
      <c r="E131" s="234">
        <v>0</v>
      </c>
      <c r="F131" s="216">
        <f t="shared" si="29"/>
        <v>0</v>
      </c>
      <c r="G131" s="6" t="s">
        <v>79</v>
      </c>
      <c r="H131" s="234">
        <v>0</v>
      </c>
      <c r="I131" s="216">
        <f t="shared" si="30"/>
        <v>0</v>
      </c>
      <c r="J131" s="6" t="s">
        <v>79</v>
      </c>
      <c r="K131" s="234">
        <v>0</v>
      </c>
      <c r="L131" s="216">
        <f t="shared" si="31"/>
        <v>0</v>
      </c>
      <c r="M131" s="6" t="s">
        <v>79</v>
      </c>
      <c r="N131" s="234">
        <v>0</v>
      </c>
      <c r="O131" s="216">
        <f t="shared" si="32"/>
        <v>0</v>
      </c>
      <c r="P131" s="6" t="s">
        <v>79</v>
      </c>
      <c r="Q131" s="234">
        <v>0</v>
      </c>
      <c r="R131" s="216">
        <f t="shared" si="33"/>
        <v>0</v>
      </c>
      <c r="S131" s="6" t="s">
        <v>79</v>
      </c>
      <c r="T131" s="234">
        <v>0</v>
      </c>
      <c r="U131" s="216">
        <f t="shared" si="34"/>
        <v>0</v>
      </c>
      <c r="V131" s="1"/>
      <c r="W131" s="1"/>
    </row>
    <row r="132" spans="1:23" ht="14.25" hidden="1" customHeight="1" outlineLevel="1">
      <c r="A132" s="1"/>
      <c r="B132" s="1"/>
      <c r="C132" s="32" t="s">
        <v>68</v>
      </c>
      <c r="D132" s="1" t="s">
        <v>79</v>
      </c>
      <c r="E132" s="234">
        <v>0</v>
      </c>
      <c r="F132" s="216">
        <f t="shared" si="29"/>
        <v>0</v>
      </c>
      <c r="G132" s="63" t="s">
        <v>79</v>
      </c>
      <c r="H132" s="234">
        <v>0</v>
      </c>
      <c r="I132" s="216">
        <f t="shared" si="30"/>
        <v>0</v>
      </c>
      <c r="J132" s="63" t="s">
        <v>79</v>
      </c>
      <c r="K132" s="234">
        <v>0</v>
      </c>
      <c r="L132" s="216">
        <f t="shared" si="31"/>
        <v>0</v>
      </c>
      <c r="M132" s="63" t="s">
        <v>79</v>
      </c>
      <c r="N132" s="234">
        <v>0</v>
      </c>
      <c r="O132" s="216">
        <f t="shared" si="32"/>
        <v>0</v>
      </c>
      <c r="P132" s="63" t="s">
        <v>79</v>
      </c>
      <c r="Q132" s="234">
        <v>0</v>
      </c>
      <c r="R132" s="216">
        <f t="shared" si="33"/>
        <v>0</v>
      </c>
      <c r="S132" s="63" t="s">
        <v>79</v>
      </c>
      <c r="T132" s="234">
        <v>0</v>
      </c>
      <c r="U132" s="216">
        <f t="shared" si="34"/>
        <v>0</v>
      </c>
      <c r="V132" s="1"/>
      <c r="W132" s="1"/>
    </row>
    <row r="133" spans="1:23" ht="14.25" hidden="1" customHeight="1" outlineLevel="1">
      <c r="A133" s="1"/>
      <c r="B133" s="1"/>
      <c r="C133" s="32" t="s">
        <v>68</v>
      </c>
      <c r="D133" s="1" t="s">
        <v>79</v>
      </c>
      <c r="E133" s="234">
        <v>0</v>
      </c>
      <c r="F133" s="216">
        <f t="shared" si="29"/>
        <v>0</v>
      </c>
      <c r="G133" s="63" t="s">
        <v>79</v>
      </c>
      <c r="H133" s="234">
        <v>0</v>
      </c>
      <c r="I133" s="216">
        <f t="shared" si="30"/>
        <v>0</v>
      </c>
      <c r="J133" s="63" t="s">
        <v>79</v>
      </c>
      <c r="K133" s="234">
        <v>0</v>
      </c>
      <c r="L133" s="216">
        <f t="shared" si="31"/>
        <v>0</v>
      </c>
      <c r="M133" s="63" t="s">
        <v>79</v>
      </c>
      <c r="N133" s="234">
        <v>0</v>
      </c>
      <c r="O133" s="216">
        <f t="shared" si="32"/>
        <v>0</v>
      </c>
      <c r="P133" s="63" t="s">
        <v>79</v>
      </c>
      <c r="Q133" s="234">
        <v>0</v>
      </c>
      <c r="R133" s="216">
        <f t="shared" si="33"/>
        <v>0</v>
      </c>
      <c r="S133" s="63" t="s">
        <v>79</v>
      </c>
      <c r="T133" s="234">
        <v>0</v>
      </c>
      <c r="U133" s="216">
        <f t="shared" si="34"/>
        <v>0</v>
      </c>
      <c r="V133" s="1"/>
      <c r="W133" s="1"/>
    </row>
    <row r="134" spans="1:23" ht="14.25" customHeight="1">
      <c r="A134" s="1"/>
      <c r="B134" s="1"/>
      <c r="C134" s="252" t="s">
        <v>154</v>
      </c>
      <c r="D134" s="1"/>
      <c r="E134" s="52"/>
      <c r="F134" s="254">
        <f>SUM(F129:F133)</f>
        <v>0</v>
      </c>
      <c r="G134" s="63"/>
      <c r="H134" s="63"/>
      <c r="I134" s="254">
        <f>SUM(I129:I133)</f>
        <v>0</v>
      </c>
      <c r="J134" s="63"/>
      <c r="K134" s="63"/>
      <c r="L134" s="254">
        <f>SUM(L129:L133)</f>
        <v>0</v>
      </c>
      <c r="M134" s="63"/>
      <c r="N134" s="63"/>
      <c r="O134" s="254">
        <f>SUM(O129:O133)</f>
        <v>0</v>
      </c>
      <c r="P134" s="63"/>
      <c r="Q134" s="63"/>
      <c r="R134" s="254">
        <f>SUM(R129:R133)</f>
        <v>0</v>
      </c>
      <c r="S134" s="63"/>
      <c r="T134" s="63"/>
      <c r="U134" s="254">
        <f>SUM(U129:U133)</f>
        <v>0</v>
      </c>
      <c r="V134" s="1"/>
      <c r="W134" s="1"/>
    </row>
    <row r="135" spans="1:23" ht="14.25" customHeight="1">
      <c r="A135" s="1"/>
      <c r="B135" s="1"/>
      <c r="C135" s="1"/>
      <c r="D135" s="1"/>
      <c r="E135" s="52"/>
      <c r="F135" s="30"/>
      <c r="G135" s="63"/>
      <c r="H135" s="61"/>
      <c r="I135" s="30"/>
      <c r="J135" s="63"/>
      <c r="K135" s="61"/>
      <c r="L135" s="30"/>
      <c r="M135" s="63"/>
      <c r="N135" s="61"/>
      <c r="O135" s="30"/>
      <c r="P135" s="63"/>
      <c r="Q135" s="63"/>
      <c r="R135" s="30"/>
      <c r="S135" s="63"/>
      <c r="T135" s="63"/>
      <c r="U135" s="30"/>
      <c r="V135" s="1"/>
      <c r="W135" s="1"/>
    </row>
    <row r="136" spans="1:23" ht="14.25" customHeight="1">
      <c r="A136" s="1"/>
      <c r="B136" s="1"/>
      <c r="C136" s="1" t="s">
        <v>70</v>
      </c>
      <c r="D136" s="1" t="s">
        <v>155</v>
      </c>
      <c r="E136" s="250">
        <v>0</v>
      </c>
      <c r="F136" s="276">
        <f>E136</f>
        <v>0</v>
      </c>
      <c r="G136" s="250" t="s">
        <v>155</v>
      </c>
      <c r="H136" s="250">
        <v>0</v>
      </c>
      <c r="I136" s="276">
        <f>H136</f>
        <v>0</v>
      </c>
      <c r="J136" s="250" t="s">
        <v>155</v>
      </c>
      <c r="K136" s="250">
        <v>0</v>
      </c>
      <c r="L136" s="276">
        <f>K136</f>
        <v>0</v>
      </c>
      <c r="M136" s="250" t="s">
        <v>155</v>
      </c>
      <c r="N136" s="250">
        <v>0</v>
      </c>
      <c r="O136" s="276">
        <f>N136</f>
        <v>0</v>
      </c>
      <c r="P136" s="250" t="s">
        <v>155</v>
      </c>
      <c r="Q136" s="250">
        <v>0</v>
      </c>
      <c r="R136" s="276">
        <f>Q136</f>
        <v>0</v>
      </c>
      <c r="S136" s="250" t="s">
        <v>155</v>
      </c>
      <c r="T136" s="250">
        <v>0</v>
      </c>
      <c r="U136" s="276">
        <f>T136</f>
        <v>0</v>
      </c>
      <c r="V136" s="1"/>
      <c r="W136" s="1"/>
    </row>
    <row r="137" spans="1:23" ht="14.25" customHeight="1">
      <c r="A137" s="1"/>
      <c r="B137" s="1"/>
      <c r="C137" s="252"/>
      <c r="D137" s="1"/>
      <c r="E137" s="52"/>
      <c r="F137" s="226"/>
      <c r="G137" s="63"/>
      <c r="H137" s="63"/>
      <c r="I137" s="226"/>
      <c r="J137" s="63"/>
      <c r="K137" s="63"/>
      <c r="L137" s="226"/>
      <c r="M137" s="63"/>
      <c r="N137" s="63"/>
      <c r="O137" s="226"/>
      <c r="P137" s="63"/>
      <c r="Q137" s="63"/>
      <c r="R137" s="226"/>
      <c r="S137" s="63"/>
      <c r="T137" s="63"/>
      <c r="U137" s="226"/>
      <c r="V137" s="1"/>
      <c r="W137" s="1"/>
    </row>
    <row r="138" spans="1:23" ht="14.25" customHeight="1">
      <c r="A138" s="1"/>
      <c r="B138" s="1"/>
      <c r="C138" s="252" t="s">
        <v>71</v>
      </c>
      <c r="D138" s="1"/>
      <c r="E138" s="52"/>
      <c r="F138" s="226">
        <f>F136+F134+F126+F114+F90+F69</f>
        <v>604085.99399999995</v>
      </c>
      <c r="G138" s="63"/>
      <c r="H138" s="63"/>
      <c r="I138" s="226">
        <f>I136+I134+I126+I114+I90+I69</f>
        <v>1415045.4939999999</v>
      </c>
      <c r="J138" s="63"/>
      <c r="K138" s="63"/>
      <c r="L138" s="226">
        <f>L136+L134+L126+L114+L90+L69</f>
        <v>1453819.6038799998</v>
      </c>
      <c r="M138" s="63"/>
      <c r="N138" s="63"/>
      <c r="O138" s="226">
        <f>O136+O134+O126+O114+O90+O69</f>
        <v>1478069.1959575999</v>
      </c>
      <c r="P138" s="63"/>
      <c r="Q138" s="63"/>
      <c r="R138" s="226">
        <f>R136+R134+R126+R114+R90+R69</f>
        <v>1507803.7798767521</v>
      </c>
      <c r="S138" s="63"/>
      <c r="T138" s="63"/>
      <c r="U138" s="226">
        <f>U136+U134+U126+U114+U90+U69</f>
        <v>1533033.0554742874</v>
      </c>
      <c r="V138" s="1"/>
      <c r="W138" s="1"/>
    </row>
    <row r="139" spans="1:23" ht="14.25" customHeight="1">
      <c r="A139" s="1"/>
      <c r="B139" s="1"/>
      <c r="C139" s="1"/>
      <c r="D139" s="1"/>
      <c r="E139" s="52"/>
      <c r="F139" s="30"/>
      <c r="G139" s="63"/>
      <c r="H139" s="63"/>
      <c r="I139" s="30"/>
      <c r="J139" s="63"/>
      <c r="K139" s="63"/>
      <c r="L139" s="30"/>
      <c r="M139" s="63"/>
      <c r="N139" s="63"/>
      <c r="O139" s="30"/>
      <c r="P139" s="63"/>
      <c r="Q139" s="63"/>
      <c r="R139" s="30"/>
      <c r="S139" s="63"/>
      <c r="T139" s="63"/>
      <c r="U139" s="30"/>
      <c r="V139" s="1"/>
      <c r="W139" s="1"/>
    </row>
    <row r="140" spans="1:23" ht="14.25" customHeight="1">
      <c r="A140" s="1"/>
      <c r="B140" s="1"/>
      <c r="C140" s="252" t="s">
        <v>158</v>
      </c>
      <c r="D140" s="1"/>
      <c r="E140" s="52"/>
      <c r="F140" s="277">
        <f ca="1">F61-F138</f>
        <v>0</v>
      </c>
      <c r="G140" s="250"/>
      <c r="H140" s="250"/>
      <c r="I140" s="277">
        <f ca="1">I61-I138</f>
        <v>0</v>
      </c>
      <c r="J140" s="250"/>
      <c r="K140" s="250"/>
      <c r="L140" s="277">
        <f ca="1">L61-L138</f>
        <v>-9.7788870334625244E-9</v>
      </c>
      <c r="M140" s="250"/>
      <c r="N140" s="250"/>
      <c r="O140" s="277">
        <f ca="1">O61-O138</f>
        <v>0</v>
      </c>
      <c r="P140" s="250"/>
      <c r="Q140" s="250"/>
      <c r="R140" s="277">
        <f ca="1">R61-R138</f>
        <v>-2.0954757928848267E-9</v>
      </c>
      <c r="S140" s="250"/>
      <c r="T140" s="250"/>
      <c r="U140" s="277">
        <f ca="1">U61-U138</f>
        <v>-7.4505805969238281E-9</v>
      </c>
      <c r="V140" s="1"/>
      <c r="W140" s="1"/>
    </row>
    <row r="141" spans="1:23" ht="14.25" customHeight="1">
      <c r="A141" s="1"/>
      <c r="B141" s="1"/>
      <c r="C141" s="1"/>
      <c r="D141" s="1"/>
      <c r="E141" s="1"/>
      <c r="F141" s="136"/>
      <c r="G141" s="6"/>
      <c r="H141" s="6"/>
      <c r="I141" s="136"/>
      <c r="J141" s="6"/>
      <c r="K141" s="6"/>
      <c r="L141" s="136"/>
      <c r="M141" s="6"/>
      <c r="N141" s="6"/>
      <c r="O141" s="136"/>
      <c r="P141" s="6"/>
      <c r="Q141" s="6"/>
      <c r="R141" s="136"/>
      <c r="S141" s="6"/>
      <c r="T141" s="6"/>
      <c r="U141" s="136"/>
      <c r="V141" s="1"/>
      <c r="W141" s="1"/>
    </row>
    <row r="142" spans="1:23" ht="14.25" customHeight="1">
      <c r="A142" s="1"/>
      <c r="B142" s="1"/>
      <c r="C142" s="1"/>
      <c r="D142" s="1"/>
      <c r="E142" s="1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1"/>
      <c r="W142" s="1"/>
    </row>
    <row r="143" spans="1:23" ht="14.25" customHeight="1">
      <c r="A143" s="1"/>
      <c r="B143" s="1"/>
      <c r="C143" s="1"/>
      <c r="D143" s="1"/>
      <c r="E143" s="1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1"/>
      <c r="W143" s="1"/>
    </row>
    <row r="144" spans="1:23" ht="14.25" customHeight="1">
      <c r="A144" s="1"/>
      <c r="B144" s="1"/>
      <c r="C144" s="1"/>
      <c r="D144" s="1"/>
      <c r="E144" s="52"/>
      <c r="F144" s="136"/>
      <c r="G144" s="6"/>
      <c r="H144" s="63"/>
      <c r="I144" s="136"/>
      <c r="J144" s="6"/>
      <c r="K144" s="63"/>
      <c r="L144" s="136"/>
      <c r="M144" s="6"/>
      <c r="N144" s="63"/>
      <c r="O144" s="136"/>
      <c r="P144" s="6"/>
      <c r="Q144" s="63"/>
      <c r="R144" s="136"/>
      <c r="S144" s="6"/>
      <c r="T144" s="63"/>
      <c r="U144" s="136"/>
      <c r="V144" s="1"/>
      <c r="W144" s="1"/>
    </row>
    <row r="145" spans="1:23" ht="14.25" customHeight="1">
      <c r="A145" s="1"/>
      <c r="B145" s="1"/>
      <c r="C145" s="1"/>
      <c r="D145" s="1"/>
      <c r="E145" s="52"/>
      <c r="F145" s="136"/>
      <c r="G145" s="6"/>
      <c r="H145" s="63"/>
      <c r="I145" s="136"/>
      <c r="J145" s="6"/>
      <c r="K145" s="63"/>
      <c r="L145" s="136"/>
      <c r="M145" s="6"/>
      <c r="N145" s="63"/>
      <c r="O145" s="136"/>
      <c r="P145" s="6"/>
      <c r="Q145" s="63"/>
      <c r="R145" s="136"/>
      <c r="S145" s="6"/>
      <c r="T145" s="63"/>
      <c r="U145" s="136"/>
      <c r="V145" s="1"/>
      <c r="W145" s="1"/>
    </row>
    <row r="146" spans="1:23" ht="14.25" customHeight="1">
      <c r="A146" s="1"/>
      <c r="B146" s="1"/>
      <c r="C146" s="1"/>
      <c r="D146" s="1"/>
      <c r="E146" s="52"/>
      <c r="F146" s="136"/>
      <c r="G146" s="6"/>
      <c r="H146" s="63"/>
      <c r="I146" s="136"/>
      <c r="J146" s="6"/>
      <c r="K146" s="63"/>
      <c r="L146" s="136"/>
      <c r="M146" s="6"/>
      <c r="N146" s="63"/>
      <c r="O146" s="136"/>
      <c r="P146" s="6"/>
      <c r="Q146" s="63"/>
      <c r="R146" s="136"/>
      <c r="S146" s="6"/>
      <c r="T146" s="63"/>
      <c r="U146" s="136"/>
      <c r="V146" s="1"/>
      <c r="W146" s="1"/>
    </row>
    <row r="147" spans="1:23" ht="14.25" customHeight="1">
      <c r="A147" s="1"/>
      <c r="B147" s="1"/>
      <c r="C147" s="1"/>
      <c r="D147" s="1"/>
      <c r="E147" s="52"/>
      <c r="F147" s="136"/>
      <c r="G147" s="6"/>
      <c r="H147" s="63"/>
      <c r="I147" s="136"/>
      <c r="J147" s="6"/>
      <c r="K147" s="63"/>
      <c r="L147" s="136"/>
      <c r="M147" s="6"/>
      <c r="N147" s="63"/>
      <c r="O147" s="136"/>
      <c r="P147" s="6"/>
      <c r="Q147" s="63"/>
      <c r="R147" s="136"/>
      <c r="S147" s="6"/>
      <c r="T147" s="63"/>
      <c r="U147" s="136"/>
      <c r="V147" s="1"/>
      <c r="W147" s="1"/>
    </row>
    <row r="148" spans="1:23" ht="14.25" customHeight="1">
      <c r="A148" s="1"/>
      <c r="B148" s="1"/>
      <c r="C148" s="1"/>
      <c r="D148" s="1"/>
      <c r="E148" s="52"/>
      <c r="F148" s="136"/>
      <c r="G148" s="6"/>
      <c r="H148" s="63"/>
      <c r="I148" s="136"/>
      <c r="J148" s="6"/>
      <c r="K148" s="63"/>
      <c r="L148" s="136"/>
      <c r="M148" s="6"/>
      <c r="N148" s="63"/>
      <c r="O148" s="136"/>
      <c r="P148" s="6"/>
      <c r="Q148" s="63"/>
      <c r="R148" s="136"/>
      <c r="S148" s="6"/>
      <c r="T148" s="63"/>
      <c r="U148" s="136"/>
      <c r="V148" s="1"/>
      <c r="W148" s="1"/>
    </row>
    <row r="149" spans="1:23" ht="14.25" customHeight="1">
      <c r="A149" s="1"/>
      <c r="B149" s="1"/>
      <c r="C149" s="1"/>
      <c r="D149" s="1"/>
      <c r="E149" s="52"/>
      <c r="F149" s="136"/>
      <c r="G149" s="6"/>
      <c r="H149" s="63"/>
      <c r="I149" s="136"/>
      <c r="J149" s="6"/>
      <c r="K149" s="63"/>
      <c r="L149" s="136"/>
      <c r="M149" s="6"/>
      <c r="N149" s="63"/>
      <c r="O149" s="136"/>
      <c r="P149" s="6"/>
      <c r="Q149" s="6"/>
      <c r="R149" s="136"/>
      <c r="S149" s="6"/>
      <c r="T149" s="6"/>
      <c r="U149" s="136"/>
      <c r="V149" s="1"/>
      <c r="W149" s="1"/>
    </row>
    <row r="150" spans="1:23" ht="14.25" customHeight="1">
      <c r="A150" s="1"/>
      <c r="B150" s="1"/>
      <c r="C150" s="1"/>
      <c r="D150" s="1"/>
      <c r="E150" s="1"/>
      <c r="F150" s="278"/>
      <c r="G150" s="6"/>
      <c r="H150" s="61"/>
      <c r="I150" s="278"/>
      <c r="J150" s="6"/>
      <c r="K150" s="61"/>
      <c r="L150" s="278"/>
      <c r="M150" s="6"/>
      <c r="N150" s="61"/>
      <c r="O150" s="278"/>
      <c r="P150" s="6"/>
      <c r="Q150" s="6"/>
      <c r="R150" s="278"/>
      <c r="S150" s="6"/>
      <c r="T150" s="6"/>
      <c r="U150" s="278"/>
      <c r="V150" s="1"/>
      <c r="W150" s="1"/>
    </row>
    <row r="151" spans="1:23" ht="14.25" customHeight="1">
      <c r="A151" s="1"/>
      <c r="B151" s="1"/>
      <c r="C151" s="1"/>
      <c r="D151" s="1"/>
      <c r="E151" s="250"/>
      <c r="F151" s="278"/>
      <c r="G151" s="250"/>
      <c r="H151" s="250"/>
      <c r="I151" s="278"/>
      <c r="J151" s="250"/>
      <c r="K151" s="250"/>
      <c r="L151" s="278"/>
      <c r="M151" s="250"/>
      <c r="N151" s="250"/>
      <c r="O151" s="278"/>
      <c r="P151" s="250"/>
      <c r="Q151" s="250"/>
      <c r="R151" s="278"/>
      <c r="S151" s="250"/>
      <c r="T151" s="250"/>
      <c r="U151" s="278"/>
      <c r="V151" s="1"/>
      <c r="W151" s="1"/>
    </row>
    <row r="152" spans="1:23" ht="14.25" customHeight="1">
      <c r="A152" s="1"/>
      <c r="B152" s="1"/>
      <c r="C152" s="1"/>
      <c r="D152" s="1"/>
      <c r="E152" s="1"/>
      <c r="F152" s="278"/>
      <c r="G152" s="6"/>
      <c r="H152" s="6"/>
      <c r="I152" s="278"/>
      <c r="J152" s="6"/>
      <c r="K152" s="6"/>
      <c r="L152" s="278"/>
      <c r="M152" s="6"/>
      <c r="N152" s="6"/>
      <c r="O152" s="278"/>
      <c r="P152" s="6"/>
      <c r="Q152" s="6"/>
      <c r="R152" s="278"/>
      <c r="S152" s="6"/>
      <c r="T152" s="6"/>
      <c r="U152" s="278"/>
      <c r="V152" s="1"/>
      <c r="W152" s="1"/>
    </row>
    <row r="153" spans="1:23" ht="14.25" customHeight="1">
      <c r="A153" s="1"/>
      <c r="B153" s="1"/>
      <c r="C153" s="1"/>
      <c r="D153" s="1"/>
      <c r="E153" s="1"/>
      <c r="F153" s="278"/>
      <c r="G153" s="6"/>
      <c r="H153" s="6"/>
      <c r="I153" s="278"/>
      <c r="J153" s="6"/>
      <c r="K153" s="6"/>
      <c r="L153" s="278"/>
      <c r="M153" s="6"/>
      <c r="N153" s="6"/>
      <c r="O153" s="278"/>
      <c r="P153" s="6"/>
      <c r="Q153" s="6"/>
      <c r="R153" s="278"/>
      <c r="S153" s="6"/>
      <c r="T153" s="6"/>
      <c r="U153" s="278"/>
      <c r="V153" s="1"/>
      <c r="W153" s="1"/>
    </row>
    <row r="154" spans="1:23" ht="14.25" customHeight="1">
      <c r="A154" s="1"/>
      <c r="B154" s="1"/>
      <c r="C154" s="46"/>
      <c r="D154" s="1"/>
      <c r="E154" s="1"/>
      <c r="F154" s="278"/>
      <c r="G154" s="6"/>
      <c r="H154" s="6"/>
      <c r="I154" s="278"/>
      <c r="J154" s="6"/>
      <c r="K154" s="6"/>
      <c r="L154" s="278"/>
      <c r="M154" s="6"/>
      <c r="N154" s="6"/>
      <c r="O154" s="278"/>
      <c r="P154" s="6"/>
      <c r="Q154" s="6"/>
      <c r="R154" s="278"/>
      <c r="S154" s="6"/>
      <c r="T154" s="6"/>
      <c r="U154" s="278"/>
      <c r="V154" s="1"/>
      <c r="W154" s="1"/>
    </row>
    <row r="155" spans="1:23" ht="14.25" customHeight="1">
      <c r="A155" s="1"/>
      <c r="B155" s="1"/>
      <c r="C155" s="1"/>
      <c r="D155" s="1"/>
      <c r="E155" s="1"/>
      <c r="F155" s="250"/>
      <c r="G155" s="250"/>
      <c r="H155" s="250"/>
      <c r="I155" s="250"/>
      <c r="J155" s="250"/>
      <c r="K155" s="250"/>
      <c r="L155" s="250" t="s">
        <v>162</v>
      </c>
      <c r="M155" s="250"/>
      <c r="N155" s="250"/>
      <c r="O155" s="250"/>
      <c r="P155" s="250"/>
      <c r="Q155" s="250"/>
      <c r="R155" s="250"/>
      <c r="S155" s="250"/>
      <c r="T155" s="250"/>
      <c r="U155" s="250"/>
      <c r="V155" s="1"/>
      <c r="W155" s="1"/>
    </row>
    <row r="156" spans="1:23" ht="14.25" customHeight="1">
      <c r="A156" s="1"/>
      <c r="B156" s="1"/>
      <c r="C156" s="46"/>
      <c r="D156" s="1"/>
      <c r="E156" s="1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1"/>
      <c r="W156" s="1"/>
    </row>
    <row r="157" spans="1:23" ht="14.25" customHeight="1">
      <c r="A157" s="1"/>
      <c r="B157" s="1"/>
      <c r="C157" s="46"/>
      <c r="D157" s="1"/>
      <c r="E157" s="1"/>
      <c r="F157" s="61"/>
      <c r="G157" s="6"/>
      <c r="H157" s="6"/>
      <c r="I157" s="61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1"/>
      <c r="W157" s="1"/>
    </row>
    <row r="158" spans="1:23" ht="14.25" customHeight="1">
      <c r="A158" s="1"/>
      <c r="B158" s="1"/>
      <c r="C158" s="46"/>
      <c r="D158" s="1"/>
      <c r="E158" s="1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1"/>
      <c r="W158" s="1"/>
    </row>
    <row r="159" spans="1:23" ht="14.25" customHeight="1">
      <c r="A159" s="1"/>
      <c r="B159" s="1"/>
      <c r="C159" s="46"/>
      <c r="D159" s="1"/>
      <c r="E159" s="1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1"/>
      <c r="W159" s="1"/>
    </row>
    <row r="160" spans="1:23" ht="14.25" customHeight="1">
      <c r="A160" s="1"/>
      <c r="B160" s="1"/>
      <c r="C160" s="46"/>
      <c r="D160" s="1"/>
      <c r="E160" s="1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1"/>
      <c r="W160" s="1"/>
    </row>
    <row r="161" spans="1:23" ht="14.25" customHeight="1">
      <c r="A161" s="1"/>
      <c r="B161" s="1"/>
      <c r="C161" s="46"/>
      <c r="D161" s="1"/>
      <c r="E161" s="1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1"/>
      <c r="W161" s="1"/>
    </row>
    <row r="162" spans="1:23" ht="14.25" customHeight="1">
      <c r="A162" s="1"/>
      <c r="B162" s="1"/>
      <c r="C162" s="46"/>
      <c r="D162" s="1"/>
      <c r="E162" s="1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1"/>
      <c r="W162" s="1"/>
    </row>
    <row r="163" spans="1:23" ht="14.25" customHeight="1">
      <c r="A163" s="1"/>
      <c r="B163" s="1"/>
      <c r="C163" s="46"/>
      <c r="D163" s="1"/>
      <c r="E163" s="1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1"/>
      <c r="W163" s="1"/>
    </row>
    <row r="164" spans="1:23" ht="14.25" customHeight="1">
      <c r="A164" s="1"/>
      <c r="B164" s="1"/>
      <c r="C164" s="46"/>
      <c r="D164" s="1"/>
      <c r="E164" s="1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1"/>
      <c r="W164" s="1"/>
    </row>
    <row r="165" spans="1:23" ht="14.25" customHeight="1">
      <c r="A165" s="1"/>
      <c r="B165" s="1"/>
      <c r="C165" s="46"/>
      <c r="D165" s="1"/>
      <c r="E165" s="1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1"/>
      <c r="W165" s="1"/>
    </row>
    <row r="166" spans="1:23" ht="14.25" customHeight="1">
      <c r="A166" s="1"/>
      <c r="B166" s="1"/>
      <c r="C166" s="46"/>
      <c r="D166" s="1"/>
      <c r="E166" s="1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1"/>
      <c r="W166" s="1"/>
    </row>
    <row r="167" spans="1:23" ht="14.25" customHeight="1">
      <c r="A167" s="1"/>
      <c r="B167" s="1"/>
      <c r="C167" s="46"/>
      <c r="D167" s="1"/>
      <c r="E167" s="1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1"/>
      <c r="W167" s="1"/>
    </row>
    <row r="168" spans="1:23" ht="14.25" customHeight="1">
      <c r="A168" s="1"/>
      <c r="B168" s="1"/>
      <c r="C168" s="46"/>
      <c r="D168" s="1"/>
      <c r="E168" s="1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1"/>
      <c r="W168" s="1"/>
    </row>
    <row r="169" spans="1:23" ht="14.25" customHeight="1">
      <c r="A169" s="1"/>
      <c r="B169" s="1"/>
      <c r="C169" s="46"/>
      <c r="D169" s="1"/>
      <c r="E169" s="1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1"/>
      <c r="W169" s="1"/>
    </row>
    <row r="170" spans="1:23" ht="14.25" customHeight="1">
      <c r="A170" s="1"/>
      <c r="B170" s="1"/>
      <c r="C170" s="46"/>
      <c r="D170" s="1"/>
      <c r="E170" s="1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1"/>
      <c r="W170" s="1"/>
    </row>
    <row r="171" spans="1:23" ht="14.25" customHeight="1">
      <c r="A171" s="1"/>
      <c r="B171" s="1"/>
      <c r="C171" s="46"/>
      <c r="D171" s="1"/>
      <c r="E171" s="1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1"/>
      <c r="W171" s="1"/>
    </row>
    <row r="172" spans="1:23" ht="14.25" customHeight="1">
      <c r="A172" s="1"/>
      <c r="B172" s="1"/>
      <c r="C172" s="46"/>
      <c r="D172" s="1"/>
      <c r="E172" s="1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1"/>
      <c r="W172" s="1"/>
    </row>
    <row r="173" spans="1:23" ht="14.25" customHeight="1">
      <c r="A173" s="1"/>
      <c r="B173" s="1"/>
      <c r="C173" s="46"/>
      <c r="D173" s="1"/>
      <c r="E173" s="1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1"/>
      <c r="W173" s="1"/>
    </row>
    <row r="174" spans="1:23" ht="14.25" customHeight="1">
      <c r="A174" s="1"/>
      <c r="B174" s="1"/>
      <c r="C174" s="46"/>
      <c r="D174" s="1"/>
      <c r="E174" s="1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1"/>
      <c r="W174" s="1"/>
    </row>
    <row r="175" spans="1:23" ht="14.25" customHeight="1">
      <c r="A175" s="1"/>
      <c r="B175" s="1"/>
      <c r="C175" s="46"/>
      <c r="D175" s="1"/>
      <c r="E175" s="1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1"/>
      <c r="W175" s="1"/>
    </row>
    <row r="176" spans="1:23" ht="14.25" customHeight="1">
      <c r="A176" s="1"/>
      <c r="B176" s="1"/>
      <c r="C176" s="46"/>
      <c r="D176" s="1"/>
      <c r="E176" s="1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1"/>
      <c r="W176" s="1"/>
    </row>
    <row r="177" spans="1:23" ht="14.25" customHeight="1">
      <c r="A177" s="1"/>
      <c r="B177" s="1"/>
      <c r="C177" s="46"/>
      <c r="D177" s="1"/>
      <c r="E177" s="1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1"/>
      <c r="W177" s="1"/>
    </row>
    <row r="178" spans="1:23" ht="14.25" customHeight="1">
      <c r="A178" s="1"/>
      <c r="B178" s="1"/>
      <c r="C178" s="46"/>
      <c r="D178" s="1"/>
      <c r="E178" s="1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1"/>
      <c r="W178" s="1"/>
    </row>
    <row r="179" spans="1:23" ht="14.25" customHeight="1">
      <c r="A179" s="1"/>
      <c r="B179" s="1"/>
      <c r="C179" s="46"/>
      <c r="D179" s="1"/>
      <c r="E179" s="1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1"/>
      <c r="W179" s="1"/>
    </row>
    <row r="180" spans="1:23" ht="14.25" customHeight="1">
      <c r="A180" s="1"/>
      <c r="B180" s="1"/>
      <c r="C180" s="46"/>
      <c r="D180" s="1"/>
      <c r="E180" s="1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1"/>
      <c r="W180" s="1"/>
    </row>
    <row r="181" spans="1:23" ht="14.25" customHeight="1">
      <c r="A181" s="1"/>
      <c r="B181" s="1"/>
      <c r="C181" s="46"/>
      <c r="D181" s="1"/>
      <c r="E181" s="1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1"/>
      <c r="W181" s="1"/>
    </row>
    <row r="182" spans="1:23" ht="14.25" customHeight="1">
      <c r="A182" s="1"/>
      <c r="B182" s="1"/>
      <c r="C182" s="46"/>
      <c r="D182" s="1"/>
      <c r="E182" s="1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1"/>
      <c r="W182" s="1"/>
    </row>
    <row r="183" spans="1:23" ht="14.25" customHeight="1">
      <c r="A183" s="1"/>
      <c r="B183" s="1"/>
      <c r="C183" s="46"/>
      <c r="D183" s="1"/>
      <c r="E183" s="1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1"/>
      <c r="W183" s="1"/>
    </row>
    <row r="184" spans="1:23" ht="14.25" customHeight="1">
      <c r="A184" s="1"/>
      <c r="B184" s="1"/>
      <c r="C184" s="46"/>
      <c r="D184" s="1"/>
      <c r="E184" s="1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1"/>
      <c r="W184" s="1"/>
    </row>
    <row r="185" spans="1:23" ht="14.25" customHeight="1">
      <c r="A185" s="1"/>
      <c r="B185" s="1"/>
      <c r="C185" s="46"/>
      <c r="D185" s="1"/>
      <c r="E185" s="1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1"/>
      <c r="W185" s="1"/>
    </row>
    <row r="186" spans="1:23" ht="14.25" customHeight="1">
      <c r="A186" s="1"/>
      <c r="B186" s="1"/>
      <c r="C186" s="46"/>
      <c r="D186" s="1"/>
      <c r="E186" s="1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1"/>
      <c r="W186" s="1"/>
    </row>
    <row r="187" spans="1:23" ht="14.25" customHeight="1">
      <c r="A187" s="1"/>
      <c r="B187" s="1"/>
      <c r="C187" s="46"/>
      <c r="D187" s="1"/>
      <c r="E187" s="1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1"/>
      <c r="W187" s="1"/>
    </row>
    <row r="188" spans="1:23" ht="14.25" customHeight="1">
      <c r="A188" s="1"/>
      <c r="B188" s="1"/>
      <c r="C188" s="46"/>
      <c r="D188" s="1"/>
      <c r="E188" s="1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1"/>
      <c r="W188" s="1"/>
    </row>
    <row r="189" spans="1:23" ht="14.25" customHeight="1">
      <c r="A189" s="1"/>
      <c r="B189" s="1"/>
      <c r="C189" s="46"/>
      <c r="D189" s="1"/>
      <c r="E189" s="1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1"/>
      <c r="W189" s="1"/>
    </row>
    <row r="190" spans="1:23" ht="14.25" customHeight="1">
      <c r="A190" s="1"/>
      <c r="B190" s="1"/>
      <c r="C190" s="46"/>
      <c r="D190" s="1"/>
      <c r="E190" s="1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1"/>
      <c r="W190" s="1"/>
    </row>
    <row r="191" spans="1:23" ht="14.25" customHeight="1">
      <c r="A191" s="1"/>
      <c r="B191" s="1"/>
      <c r="C191" s="46"/>
      <c r="D191" s="1"/>
      <c r="E191" s="1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1"/>
      <c r="W191" s="1"/>
    </row>
    <row r="192" spans="1:23" ht="14.25" customHeight="1">
      <c r="A192" s="1"/>
      <c r="B192" s="1"/>
      <c r="C192" s="46"/>
      <c r="D192" s="1"/>
      <c r="E192" s="1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1"/>
      <c r="W192" s="1"/>
    </row>
    <row r="193" spans="1:23" ht="14.25" customHeight="1">
      <c r="A193" s="1"/>
      <c r="B193" s="1"/>
      <c r="C193" s="46"/>
      <c r="D193" s="1"/>
      <c r="E193" s="1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1"/>
      <c r="W193" s="1"/>
    </row>
    <row r="194" spans="1:23" ht="14.25" customHeight="1">
      <c r="A194" s="1"/>
      <c r="B194" s="1"/>
      <c r="C194" s="46"/>
      <c r="D194" s="1"/>
      <c r="E194" s="1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1"/>
      <c r="W194" s="1"/>
    </row>
    <row r="195" spans="1:23" ht="14.25" customHeight="1">
      <c r="A195" s="1"/>
      <c r="B195" s="1"/>
      <c r="C195" s="46"/>
      <c r="D195" s="1"/>
      <c r="E195" s="1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1"/>
      <c r="W195" s="1"/>
    </row>
    <row r="196" spans="1:23" ht="14.25" customHeight="1">
      <c r="A196" s="1"/>
      <c r="B196" s="1"/>
      <c r="C196" s="46"/>
      <c r="D196" s="1"/>
      <c r="E196" s="1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1"/>
      <c r="W196" s="1"/>
    </row>
    <row r="197" spans="1:23" ht="14.25" customHeight="1">
      <c r="A197" s="1"/>
      <c r="B197" s="1"/>
      <c r="C197" s="46"/>
      <c r="D197" s="1"/>
      <c r="E197" s="1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1"/>
      <c r="W197" s="1"/>
    </row>
    <row r="198" spans="1:23" ht="14.25" customHeight="1">
      <c r="A198" s="1"/>
      <c r="B198" s="1"/>
      <c r="C198" s="46"/>
      <c r="D198" s="1"/>
      <c r="E198" s="1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1"/>
      <c r="W198" s="1"/>
    </row>
    <row r="199" spans="1:23" ht="14.25" customHeight="1">
      <c r="A199" s="1"/>
      <c r="B199" s="1"/>
      <c r="C199" s="46"/>
      <c r="D199" s="1"/>
      <c r="E199" s="1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1"/>
      <c r="W199" s="1"/>
    </row>
    <row r="200" spans="1:23" ht="14.25" customHeight="1">
      <c r="A200" s="1"/>
      <c r="B200" s="1"/>
      <c r="C200" s="46"/>
      <c r="D200" s="1"/>
      <c r="E200" s="1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1"/>
      <c r="W200" s="1"/>
    </row>
    <row r="201" spans="1:23" ht="14.25" customHeight="1">
      <c r="A201" s="1"/>
      <c r="B201" s="1"/>
      <c r="C201" s="46"/>
      <c r="D201" s="1"/>
      <c r="E201" s="1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1"/>
      <c r="W201" s="1"/>
    </row>
    <row r="202" spans="1:23" ht="14.25" customHeight="1">
      <c r="A202" s="1"/>
      <c r="B202" s="1"/>
      <c r="C202" s="46"/>
      <c r="D202" s="1"/>
      <c r="E202" s="1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1"/>
      <c r="W202" s="1"/>
    </row>
    <row r="203" spans="1:23" ht="14.25" customHeight="1">
      <c r="A203" s="1"/>
      <c r="B203" s="1"/>
      <c r="C203" s="46"/>
      <c r="D203" s="1"/>
      <c r="E203" s="1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1"/>
      <c r="W203" s="1"/>
    </row>
    <row r="204" spans="1:23" ht="14.25" customHeight="1">
      <c r="A204" s="1"/>
      <c r="B204" s="1"/>
      <c r="C204" s="46"/>
      <c r="D204" s="1"/>
      <c r="E204" s="1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1"/>
      <c r="W204" s="1"/>
    </row>
    <row r="205" spans="1:23" ht="14.25" customHeight="1">
      <c r="A205" s="1"/>
      <c r="B205" s="1"/>
      <c r="C205" s="46"/>
      <c r="D205" s="1"/>
      <c r="E205" s="1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1"/>
      <c r="W205" s="1"/>
    </row>
    <row r="206" spans="1:23" ht="14.25" customHeight="1">
      <c r="A206" s="1"/>
      <c r="B206" s="1"/>
      <c r="C206" s="46"/>
      <c r="D206" s="1"/>
      <c r="E206" s="1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1"/>
      <c r="W206" s="1"/>
    </row>
    <row r="207" spans="1:23" ht="14.25" customHeight="1">
      <c r="A207" s="1"/>
      <c r="B207" s="1"/>
      <c r="C207" s="46"/>
      <c r="D207" s="1"/>
      <c r="E207" s="1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1"/>
      <c r="W207" s="1"/>
    </row>
    <row r="208" spans="1:23" ht="14.25" customHeight="1">
      <c r="A208" s="1"/>
      <c r="B208" s="1"/>
      <c r="C208" s="46"/>
      <c r="D208" s="1"/>
      <c r="E208" s="1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1"/>
      <c r="W208" s="1"/>
    </row>
    <row r="209" spans="1:23" ht="14.25" customHeight="1">
      <c r="A209" s="1"/>
      <c r="B209" s="1"/>
      <c r="C209" s="46"/>
      <c r="D209" s="1"/>
      <c r="E209" s="1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1"/>
      <c r="W209" s="1"/>
    </row>
    <row r="210" spans="1:23" ht="14.25" customHeight="1">
      <c r="A210" s="1"/>
      <c r="B210" s="1"/>
      <c r="C210" s="46"/>
      <c r="D210" s="1"/>
      <c r="E210" s="1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1"/>
      <c r="W210" s="1"/>
    </row>
    <row r="211" spans="1:23" ht="14.25" customHeight="1">
      <c r="A211" s="1"/>
      <c r="B211" s="1"/>
      <c r="C211" s="46"/>
      <c r="D211" s="1"/>
      <c r="E211" s="1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1"/>
      <c r="W211" s="1"/>
    </row>
    <row r="212" spans="1:23" ht="14.25" customHeight="1">
      <c r="A212" s="1"/>
      <c r="B212" s="1"/>
      <c r="C212" s="46"/>
      <c r="D212" s="1"/>
      <c r="E212" s="1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1"/>
      <c r="W212" s="1"/>
    </row>
    <row r="213" spans="1:23" ht="14.25" customHeight="1">
      <c r="A213" s="1"/>
      <c r="B213" s="1"/>
      <c r="C213" s="46"/>
      <c r="D213" s="1"/>
      <c r="E213" s="1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1"/>
      <c r="W213" s="1"/>
    </row>
    <row r="214" spans="1:23" ht="14.25" customHeight="1">
      <c r="A214" s="1"/>
      <c r="B214" s="1"/>
      <c r="C214" s="46"/>
      <c r="D214" s="1"/>
      <c r="E214" s="1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1"/>
      <c r="W214" s="1"/>
    </row>
    <row r="215" spans="1:23" ht="14.25" customHeight="1">
      <c r="A215" s="1"/>
      <c r="B215" s="1"/>
      <c r="C215" s="46"/>
      <c r="D215" s="1"/>
      <c r="E215" s="1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1"/>
      <c r="W215" s="1"/>
    </row>
    <row r="216" spans="1:23" ht="14.25" customHeight="1">
      <c r="A216" s="1"/>
      <c r="B216" s="1"/>
      <c r="C216" s="46"/>
      <c r="D216" s="1"/>
      <c r="E216" s="1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1"/>
      <c r="W216" s="1"/>
    </row>
    <row r="217" spans="1:23" ht="14.25" customHeight="1">
      <c r="A217" s="1"/>
      <c r="B217" s="1"/>
      <c r="C217" s="46"/>
      <c r="D217" s="1"/>
      <c r="E217" s="1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1"/>
      <c r="W217" s="1"/>
    </row>
    <row r="218" spans="1:23" ht="14.25" customHeight="1">
      <c r="A218" s="1"/>
      <c r="B218" s="1"/>
      <c r="C218" s="46"/>
      <c r="D218" s="1"/>
      <c r="E218" s="1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1"/>
      <c r="W218" s="1"/>
    </row>
    <row r="219" spans="1:23" ht="14.25" customHeight="1">
      <c r="A219" s="1"/>
      <c r="B219" s="1"/>
      <c r="C219" s="46"/>
      <c r="D219" s="1"/>
      <c r="E219" s="1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1"/>
      <c r="W219" s="1"/>
    </row>
    <row r="220" spans="1:23" ht="14.25" customHeight="1">
      <c r="A220" s="1"/>
      <c r="B220" s="1"/>
      <c r="C220" s="46"/>
      <c r="D220" s="1"/>
      <c r="E220" s="1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1"/>
      <c r="W220" s="1"/>
    </row>
    <row r="221" spans="1:23" ht="14.25" customHeight="1">
      <c r="A221" s="1"/>
      <c r="B221" s="1"/>
      <c r="C221" s="46"/>
      <c r="D221" s="1"/>
      <c r="E221" s="1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1"/>
      <c r="W221" s="1"/>
    </row>
    <row r="222" spans="1:23" ht="14.25" customHeight="1">
      <c r="A222" s="1"/>
      <c r="B222" s="1"/>
      <c r="C222" s="46"/>
      <c r="D222" s="1"/>
      <c r="E222" s="1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1"/>
      <c r="W222" s="1"/>
    </row>
    <row r="223" spans="1:23" ht="14.25" customHeight="1">
      <c r="A223" s="1"/>
      <c r="B223" s="1"/>
      <c r="C223" s="46"/>
      <c r="D223" s="1"/>
      <c r="E223" s="1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1"/>
      <c r="W223" s="1"/>
    </row>
    <row r="224" spans="1:23" ht="14.25" customHeight="1">
      <c r="A224" s="1"/>
      <c r="B224" s="1"/>
      <c r="C224" s="46"/>
      <c r="D224" s="1"/>
      <c r="E224" s="1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1"/>
      <c r="W224" s="1"/>
    </row>
    <row r="225" spans="1:23" ht="14.25" customHeight="1">
      <c r="A225" s="1"/>
      <c r="B225" s="1"/>
      <c r="C225" s="46"/>
      <c r="D225" s="1"/>
      <c r="E225" s="1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1"/>
      <c r="W225" s="1"/>
    </row>
    <row r="226" spans="1:23" ht="14.25" customHeight="1">
      <c r="A226" s="1"/>
      <c r="B226" s="1"/>
      <c r="C226" s="46"/>
      <c r="D226" s="1"/>
      <c r="E226" s="1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1"/>
      <c r="W226" s="1"/>
    </row>
    <row r="227" spans="1:23" ht="14.25" customHeight="1">
      <c r="A227" s="1"/>
      <c r="B227" s="1"/>
      <c r="C227" s="46"/>
      <c r="D227" s="1"/>
      <c r="E227" s="1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1"/>
      <c r="W227" s="1"/>
    </row>
    <row r="228" spans="1:23" ht="14.25" customHeight="1">
      <c r="A228" s="1"/>
      <c r="B228" s="1"/>
      <c r="C228" s="46"/>
      <c r="D228" s="1"/>
      <c r="E228" s="1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1"/>
      <c r="W228" s="1"/>
    </row>
    <row r="229" spans="1:23" ht="14.25" customHeight="1">
      <c r="A229" s="1"/>
      <c r="B229" s="1"/>
      <c r="C229" s="46"/>
      <c r="D229" s="1"/>
      <c r="E229" s="1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1"/>
      <c r="W229" s="1"/>
    </row>
    <row r="230" spans="1:23" ht="14.25" customHeight="1">
      <c r="A230" s="1"/>
      <c r="B230" s="1"/>
      <c r="C230" s="46"/>
      <c r="D230" s="1"/>
      <c r="E230" s="1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1"/>
      <c r="W230" s="1"/>
    </row>
    <row r="231" spans="1:23" ht="14.25" customHeight="1">
      <c r="A231" s="1"/>
      <c r="B231" s="1"/>
      <c r="C231" s="46"/>
      <c r="D231" s="1"/>
      <c r="E231" s="1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1"/>
      <c r="W231" s="1"/>
    </row>
    <row r="232" spans="1:23" ht="14.25" customHeight="1">
      <c r="A232" s="1"/>
      <c r="B232" s="1"/>
      <c r="C232" s="46"/>
      <c r="D232" s="1"/>
      <c r="E232" s="1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1"/>
      <c r="W232" s="1"/>
    </row>
    <row r="233" spans="1:23" ht="14.25" customHeight="1">
      <c r="A233" s="1"/>
      <c r="B233" s="1"/>
      <c r="C233" s="46"/>
      <c r="D233" s="1"/>
      <c r="E233" s="1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1"/>
      <c r="W233" s="1"/>
    </row>
    <row r="234" spans="1:23" ht="14.25" customHeight="1">
      <c r="A234" s="1"/>
      <c r="B234" s="1"/>
      <c r="C234" s="46"/>
      <c r="D234" s="1"/>
      <c r="E234" s="1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1"/>
      <c r="W234" s="1"/>
    </row>
    <row r="235" spans="1:23" ht="14.25" customHeight="1">
      <c r="A235" s="1"/>
      <c r="B235" s="1"/>
      <c r="C235" s="46"/>
      <c r="D235" s="1"/>
      <c r="E235" s="1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1"/>
      <c r="W235" s="1"/>
    </row>
    <row r="236" spans="1:23" ht="14.25" customHeight="1">
      <c r="A236" s="1"/>
      <c r="B236" s="1"/>
      <c r="C236" s="46"/>
      <c r="D236" s="1"/>
      <c r="E236" s="1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1"/>
      <c r="W236" s="1"/>
    </row>
    <row r="237" spans="1:23" ht="14.25" customHeight="1">
      <c r="A237" s="1"/>
      <c r="B237" s="1"/>
      <c r="C237" s="46"/>
      <c r="D237" s="1"/>
      <c r="E237" s="1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1"/>
      <c r="W237" s="1"/>
    </row>
    <row r="238" spans="1:23" ht="14.25" customHeight="1">
      <c r="A238" s="1"/>
      <c r="B238" s="1"/>
      <c r="C238" s="46"/>
      <c r="D238" s="1"/>
      <c r="E238" s="1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1"/>
      <c r="W238" s="1"/>
    </row>
    <row r="239" spans="1:23" ht="14.25" customHeight="1">
      <c r="A239" s="1"/>
      <c r="B239" s="1"/>
      <c r="C239" s="46"/>
      <c r="D239" s="1"/>
      <c r="E239" s="1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1"/>
      <c r="W239" s="1"/>
    </row>
    <row r="240" spans="1:23" ht="14.25" customHeight="1">
      <c r="A240" s="1"/>
      <c r="B240" s="1"/>
      <c r="C240" s="46"/>
      <c r="D240" s="1"/>
      <c r="E240" s="1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1"/>
      <c r="W240" s="1"/>
    </row>
    <row r="241" spans="1:23" ht="14.25" customHeight="1">
      <c r="A241" s="1"/>
      <c r="B241" s="1"/>
      <c r="C241" s="46"/>
      <c r="D241" s="1"/>
      <c r="E241" s="1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1"/>
      <c r="W241" s="1"/>
    </row>
    <row r="242" spans="1:23" ht="14.25" customHeight="1">
      <c r="A242" s="1"/>
      <c r="B242" s="1"/>
      <c r="C242" s="46"/>
      <c r="D242" s="1"/>
      <c r="E242" s="1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1"/>
      <c r="W242" s="1"/>
    </row>
    <row r="243" spans="1:23" ht="14.25" customHeight="1">
      <c r="A243" s="1"/>
      <c r="B243" s="1"/>
      <c r="C243" s="46"/>
      <c r="D243" s="1"/>
      <c r="E243" s="1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1"/>
      <c r="W243" s="1"/>
    </row>
    <row r="244" spans="1:23" ht="14.25" customHeight="1">
      <c r="A244" s="1"/>
      <c r="B244" s="1"/>
      <c r="C244" s="46"/>
      <c r="D244" s="1"/>
      <c r="E244" s="1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1"/>
      <c r="W244" s="1"/>
    </row>
    <row r="245" spans="1:23" ht="14.25" customHeight="1">
      <c r="A245" s="1"/>
      <c r="B245" s="1"/>
      <c r="C245" s="46"/>
      <c r="D245" s="1"/>
      <c r="E245" s="1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1"/>
      <c r="W245" s="1"/>
    </row>
    <row r="246" spans="1:23" ht="14.25" customHeight="1">
      <c r="A246" s="1"/>
      <c r="B246" s="1"/>
      <c r="C246" s="46"/>
      <c r="D246" s="1"/>
      <c r="E246" s="1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1"/>
      <c r="W246" s="1"/>
    </row>
    <row r="247" spans="1:23" ht="14.25" customHeight="1">
      <c r="A247" s="1"/>
      <c r="B247" s="1"/>
      <c r="C247" s="46"/>
      <c r="D247" s="1"/>
      <c r="E247" s="1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1"/>
      <c r="W247" s="1"/>
    </row>
    <row r="248" spans="1:23" ht="14.25" customHeight="1">
      <c r="A248" s="1"/>
      <c r="B248" s="1"/>
      <c r="C248" s="46"/>
      <c r="D248" s="1"/>
      <c r="E248" s="1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1"/>
      <c r="W248" s="1"/>
    </row>
    <row r="249" spans="1:23" ht="14.25" customHeight="1">
      <c r="A249" s="1"/>
      <c r="B249" s="1"/>
      <c r="C249" s="46"/>
      <c r="D249" s="1"/>
      <c r="E249" s="1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1"/>
      <c r="W249" s="1"/>
    </row>
    <row r="250" spans="1:23" ht="14.25" customHeight="1">
      <c r="A250" s="1"/>
      <c r="B250" s="1"/>
      <c r="C250" s="46"/>
      <c r="D250" s="1"/>
      <c r="E250" s="1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1"/>
      <c r="W250" s="1"/>
    </row>
    <row r="251" spans="1:23" ht="14.25" customHeight="1">
      <c r="A251" s="1"/>
      <c r="B251" s="1"/>
      <c r="C251" s="46"/>
      <c r="D251" s="1"/>
      <c r="E251" s="1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1"/>
      <c r="W251" s="1"/>
    </row>
    <row r="252" spans="1:23" ht="14.25" customHeight="1">
      <c r="A252" s="1"/>
      <c r="B252" s="1"/>
      <c r="C252" s="46"/>
      <c r="D252" s="1"/>
      <c r="E252" s="1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1"/>
      <c r="W252" s="1"/>
    </row>
    <row r="253" spans="1:23" ht="14.25" customHeight="1">
      <c r="A253" s="1"/>
      <c r="B253" s="1"/>
      <c r="C253" s="46"/>
      <c r="D253" s="1"/>
      <c r="E253" s="1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1"/>
      <c r="W253" s="1"/>
    </row>
    <row r="254" spans="1:23" ht="14.25" customHeight="1">
      <c r="A254" s="1"/>
      <c r="B254" s="1"/>
      <c r="C254" s="46"/>
      <c r="D254" s="1"/>
      <c r="E254" s="1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1"/>
      <c r="W254" s="1"/>
    </row>
    <row r="255" spans="1:23" ht="14.25" customHeight="1">
      <c r="A255" s="1"/>
      <c r="B255" s="1"/>
      <c r="C255" s="46"/>
      <c r="D255" s="1"/>
      <c r="E255" s="1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1"/>
      <c r="W255" s="1"/>
    </row>
    <row r="256" spans="1:23" ht="14.25" customHeight="1">
      <c r="A256" s="1"/>
      <c r="B256" s="1"/>
      <c r="C256" s="46"/>
      <c r="D256" s="1"/>
      <c r="E256" s="1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1"/>
      <c r="W256" s="1"/>
    </row>
    <row r="257" spans="1:23" ht="14.25" customHeight="1">
      <c r="A257" s="1"/>
      <c r="B257" s="1"/>
      <c r="C257" s="46"/>
      <c r="D257" s="1"/>
      <c r="E257" s="1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1"/>
      <c r="W257" s="1"/>
    </row>
    <row r="258" spans="1:23" ht="14.25" customHeight="1">
      <c r="A258" s="1"/>
      <c r="B258" s="1"/>
      <c r="C258" s="46"/>
      <c r="D258" s="1"/>
      <c r="E258" s="1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1"/>
      <c r="W258" s="1"/>
    </row>
    <row r="259" spans="1:23" ht="14.25" customHeight="1">
      <c r="A259" s="1"/>
      <c r="B259" s="1"/>
      <c r="C259" s="46"/>
      <c r="D259" s="1"/>
      <c r="E259" s="1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1"/>
      <c r="W259" s="1"/>
    </row>
    <row r="260" spans="1:23" ht="14.25" customHeight="1">
      <c r="A260" s="1"/>
      <c r="B260" s="1"/>
      <c r="C260" s="46"/>
      <c r="D260" s="1"/>
      <c r="E260" s="1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1"/>
      <c r="W260" s="1"/>
    </row>
    <row r="261" spans="1:23" ht="14.25" customHeight="1">
      <c r="A261" s="1"/>
      <c r="B261" s="1"/>
      <c r="C261" s="46"/>
      <c r="D261" s="1"/>
      <c r="E261" s="1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1"/>
      <c r="W261" s="1"/>
    </row>
    <row r="262" spans="1:23" ht="14.25" customHeight="1">
      <c r="A262" s="1"/>
      <c r="B262" s="1"/>
      <c r="C262" s="46"/>
      <c r="D262" s="1"/>
      <c r="E262" s="1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1"/>
      <c r="W262" s="1"/>
    </row>
    <row r="263" spans="1:23" ht="14.25" customHeight="1">
      <c r="A263" s="1"/>
      <c r="B263" s="1"/>
      <c r="C263" s="46"/>
      <c r="D263" s="1"/>
      <c r="E263" s="1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1"/>
      <c r="W263" s="1"/>
    </row>
    <row r="264" spans="1:23" ht="14.25" customHeight="1">
      <c r="A264" s="1"/>
      <c r="B264" s="1"/>
      <c r="C264" s="46"/>
      <c r="D264" s="1"/>
      <c r="E264" s="1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1"/>
      <c r="W264" s="1"/>
    </row>
    <row r="265" spans="1:23" ht="14.25" customHeight="1">
      <c r="A265" s="1"/>
      <c r="B265" s="1"/>
      <c r="C265" s="46"/>
      <c r="D265" s="1"/>
      <c r="E265" s="1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1"/>
      <c r="W265" s="1"/>
    </row>
    <row r="266" spans="1:23" ht="14.25" customHeight="1">
      <c r="A266" s="1"/>
      <c r="B266" s="1"/>
      <c r="C266" s="46"/>
      <c r="D266" s="1"/>
      <c r="E266" s="1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1"/>
      <c r="W266" s="1"/>
    </row>
    <row r="267" spans="1:23" ht="14.25" customHeight="1">
      <c r="A267" s="1"/>
      <c r="B267" s="1"/>
      <c r="C267" s="46"/>
      <c r="D267" s="1"/>
      <c r="E267" s="1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1"/>
      <c r="W267" s="1"/>
    </row>
    <row r="268" spans="1:23" ht="14.25" customHeight="1">
      <c r="A268" s="1"/>
      <c r="B268" s="1"/>
      <c r="C268" s="46"/>
      <c r="D268" s="1"/>
      <c r="E268" s="1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1"/>
      <c r="W268" s="1"/>
    </row>
    <row r="269" spans="1:23" ht="14.25" customHeight="1">
      <c r="A269" s="1"/>
      <c r="B269" s="1"/>
      <c r="C269" s="46"/>
      <c r="D269" s="1"/>
      <c r="E269" s="1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1"/>
      <c r="W269" s="1"/>
    </row>
    <row r="270" spans="1:23" ht="14.25" customHeight="1">
      <c r="A270" s="1"/>
      <c r="B270" s="1"/>
      <c r="C270" s="46"/>
      <c r="D270" s="1"/>
      <c r="E270" s="1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1"/>
      <c r="W270" s="1"/>
    </row>
    <row r="271" spans="1:23" ht="14.25" customHeight="1">
      <c r="A271" s="1"/>
      <c r="B271" s="1"/>
      <c r="C271" s="46"/>
      <c r="D271" s="1"/>
      <c r="E271" s="1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1"/>
      <c r="W271" s="1"/>
    </row>
    <row r="272" spans="1:23" ht="14.25" customHeight="1">
      <c r="A272" s="1"/>
      <c r="B272" s="1"/>
      <c r="C272" s="46"/>
      <c r="D272" s="1"/>
      <c r="E272" s="1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1"/>
      <c r="W272" s="1"/>
    </row>
    <row r="273" spans="1:23" ht="14.25" customHeight="1">
      <c r="A273" s="1"/>
      <c r="B273" s="1"/>
      <c r="C273" s="46"/>
      <c r="D273" s="1"/>
      <c r="E273" s="1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1"/>
      <c r="W273" s="1"/>
    </row>
    <row r="274" spans="1:23" ht="14.25" customHeight="1">
      <c r="A274" s="1"/>
      <c r="B274" s="1"/>
      <c r="C274" s="46"/>
      <c r="D274" s="1"/>
      <c r="E274" s="1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1"/>
      <c r="W274" s="1"/>
    </row>
    <row r="275" spans="1:23" ht="14.25" customHeight="1">
      <c r="A275" s="1"/>
      <c r="B275" s="1"/>
      <c r="C275" s="46"/>
      <c r="D275" s="1"/>
      <c r="E275" s="1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1"/>
      <c r="W275" s="1"/>
    </row>
    <row r="276" spans="1:23" ht="14.25" customHeight="1">
      <c r="A276" s="1"/>
      <c r="B276" s="1"/>
      <c r="C276" s="46"/>
      <c r="D276" s="1"/>
      <c r="E276" s="1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1"/>
      <c r="W276" s="1"/>
    </row>
    <row r="277" spans="1:23" ht="14.25" customHeight="1">
      <c r="A277" s="1"/>
      <c r="B277" s="1"/>
      <c r="C277" s="46"/>
      <c r="D277" s="1"/>
      <c r="E277" s="1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1"/>
      <c r="W277" s="1"/>
    </row>
    <row r="278" spans="1:23" ht="14.25" customHeight="1">
      <c r="A278" s="1"/>
      <c r="B278" s="1"/>
      <c r="C278" s="46"/>
      <c r="D278" s="1"/>
      <c r="E278" s="1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1"/>
      <c r="W278" s="1"/>
    </row>
    <row r="279" spans="1:23" ht="14.25" customHeight="1">
      <c r="A279" s="1"/>
      <c r="B279" s="1"/>
      <c r="C279" s="46"/>
      <c r="D279" s="1"/>
      <c r="E279" s="1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1"/>
      <c r="W279" s="1"/>
    </row>
    <row r="280" spans="1:23" ht="14.25" customHeight="1">
      <c r="A280" s="1"/>
      <c r="B280" s="1"/>
      <c r="C280" s="46"/>
      <c r="D280" s="1"/>
      <c r="E280" s="1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1"/>
      <c r="W280" s="1"/>
    </row>
    <row r="281" spans="1:23" ht="14.25" customHeight="1">
      <c r="A281" s="1"/>
      <c r="B281" s="1"/>
      <c r="C281" s="46"/>
      <c r="D281" s="1"/>
      <c r="E281" s="1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1"/>
      <c r="W281" s="1"/>
    </row>
    <row r="282" spans="1:23" ht="14.25" customHeight="1">
      <c r="A282" s="1"/>
      <c r="B282" s="1"/>
      <c r="C282" s="46"/>
      <c r="D282" s="1"/>
      <c r="E282" s="1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1"/>
      <c r="W282" s="1"/>
    </row>
    <row r="283" spans="1:23" ht="14.25" customHeight="1">
      <c r="A283" s="1"/>
      <c r="B283" s="1"/>
      <c r="C283" s="46"/>
      <c r="D283" s="1"/>
      <c r="E283" s="1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1"/>
      <c r="W283" s="1"/>
    </row>
    <row r="284" spans="1:23" ht="14.25" customHeight="1">
      <c r="A284" s="1"/>
      <c r="B284" s="1"/>
      <c r="C284" s="46"/>
      <c r="D284" s="1"/>
      <c r="E284" s="1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1"/>
      <c r="W284" s="1"/>
    </row>
    <row r="285" spans="1:23" ht="14.25" customHeight="1">
      <c r="A285" s="1"/>
      <c r="B285" s="1"/>
      <c r="C285" s="46"/>
      <c r="D285" s="1"/>
      <c r="E285" s="1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1"/>
      <c r="W285" s="1"/>
    </row>
    <row r="286" spans="1:23" ht="14.25" customHeight="1">
      <c r="A286" s="1"/>
      <c r="B286" s="1"/>
      <c r="C286" s="46"/>
      <c r="D286" s="1"/>
      <c r="E286" s="1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1"/>
      <c r="W286" s="1"/>
    </row>
    <row r="287" spans="1:23" ht="14.25" customHeight="1">
      <c r="A287" s="1"/>
      <c r="B287" s="1"/>
      <c r="C287" s="46"/>
      <c r="D287" s="1"/>
      <c r="E287" s="1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1"/>
      <c r="W287" s="1"/>
    </row>
    <row r="288" spans="1:23" ht="14.25" customHeight="1">
      <c r="A288" s="1"/>
      <c r="B288" s="1"/>
      <c r="C288" s="46"/>
      <c r="D288" s="1"/>
      <c r="E288" s="1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1"/>
      <c r="W288" s="1"/>
    </row>
    <row r="289" spans="1:23" ht="14.25" customHeight="1">
      <c r="A289" s="1"/>
      <c r="B289" s="1"/>
      <c r="C289" s="46"/>
      <c r="D289" s="1"/>
      <c r="E289" s="1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1"/>
      <c r="W289" s="1"/>
    </row>
    <row r="290" spans="1:23" ht="14.25" customHeight="1">
      <c r="A290" s="1"/>
      <c r="B290" s="1"/>
      <c r="C290" s="46"/>
      <c r="D290" s="1"/>
      <c r="E290" s="1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1"/>
      <c r="W290" s="1"/>
    </row>
    <row r="291" spans="1:23" ht="14.25" customHeight="1">
      <c r="A291" s="1"/>
      <c r="B291" s="1"/>
      <c r="C291" s="46"/>
      <c r="D291" s="1"/>
      <c r="E291" s="1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1"/>
      <c r="W291" s="1"/>
    </row>
    <row r="292" spans="1:23" ht="14.25" customHeight="1">
      <c r="A292" s="1"/>
      <c r="B292" s="1"/>
      <c r="C292" s="46"/>
      <c r="D292" s="1"/>
      <c r="E292" s="1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1"/>
      <c r="W292" s="1"/>
    </row>
    <row r="293" spans="1:23" ht="14.25" customHeight="1">
      <c r="A293" s="1"/>
      <c r="B293" s="1"/>
      <c r="C293" s="46"/>
      <c r="D293" s="1"/>
      <c r="E293" s="1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1"/>
      <c r="W293" s="1"/>
    </row>
    <row r="294" spans="1:23" ht="14.25" customHeight="1">
      <c r="A294" s="1"/>
      <c r="B294" s="1"/>
      <c r="C294" s="46"/>
      <c r="D294" s="1"/>
      <c r="E294" s="1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1"/>
      <c r="W294" s="1"/>
    </row>
    <row r="295" spans="1:23" ht="14.25" customHeight="1">
      <c r="A295" s="1"/>
      <c r="B295" s="1"/>
      <c r="C295" s="46"/>
      <c r="D295" s="1"/>
      <c r="E295" s="1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1"/>
      <c r="W295" s="1"/>
    </row>
    <row r="296" spans="1:23" ht="14.25" customHeight="1">
      <c r="A296" s="1"/>
      <c r="B296" s="1"/>
      <c r="C296" s="46"/>
      <c r="D296" s="1"/>
      <c r="E296" s="1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1"/>
      <c r="W296" s="1"/>
    </row>
    <row r="297" spans="1:23" ht="14.25" customHeight="1">
      <c r="A297" s="1"/>
      <c r="B297" s="1"/>
      <c r="C297" s="46"/>
      <c r="D297" s="1"/>
      <c r="E297" s="1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1"/>
      <c r="W297" s="1"/>
    </row>
    <row r="298" spans="1:23" ht="14.25" customHeight="1">
      <c r="A298" s="1"/>
      <c r="B298" s="1"/>
      <c r="C298" s="46"/>
      <c r="D298" s="1"/>
      <c r="E298" s="1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1"/>
      <c r="W298" s="1"/>
    </row>
    <row r="299" spans="1:23" ht="14.25" customHeight="1">
      <c r="A299" s="1"/>
      <c r="B299" s="1"/>
      <c r="C299" s="46"/>
      <c r="D299" s="1"/>
      <c r="E299" s="1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1"/>
      <c r="W299" s="1"/>
    </row>
    <row r="300" spans="1:23" ht="14.25" customHeight="1">
      <c r="A300" s="1"/>
      <c r="B300" s="1"/>
      <c r="C300" s="46"/>
      <c r="D300" s="1"/>
      <c r="E300" s="1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1"/>
      <c r="W300" s="1"/>
    </row>
    <row r="301" spans="1:23" ht="14.25" customHeight="1">
      <c r="A301" s="1"/>
      <c r="B301" s="1"/>
      <c r="C301" s="46"/>
      <c r="D301" s="1"/>
      <c r="E301" s="1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1"/>
      <c r="W301" s="1"/>
    </row>
    <row r="302" spans="1:23" ht="14.25" customHeight="1">
      <c r="A302" s="1"/>
      <c r="B302" s="1"/>
      <c r="C302" s="46"/>
      <c r="D302" s="1"/>
      <c r="E302" s="1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1"/>
      <c r="W302" s="1"/>
    </row>
    <row r="303" spans="1:23" ht="14.25" customHeight="1">
      <c r="A303" s="1"/>
      <c r="B303" s="1"/>
      <c r="C303" s="46"/>
      <c r="D303" s="1"/>
      <c r="E303" s="1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1"/>
      <c r="W303" s="1"/>
    </row>
    <row r="304" spans="1:23" ht="14.25" customHeight="1">
      <c r="A304" s="1"/>
      <c r="B304" s="1"/>
      <c r="C304" s="46"/>
      <c r="D304" s="1"/>
      <c r="E304" s="1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1"/>
      <c r="W304" s="1"/>
    </row>
    <row r="305" spans="1:23" ht="14.25" customHeight="1">
      <c r="A305" s="1"/>
      <c r="B305" s="1"/>
      <c r="C305" s="46"/>
      <c r="D305" s="1"/>
      <c r="E305" s="1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1"/>
      <c r="W305" s="1"/>
    </row>
    <row r="306" spans="1:23" ht="14.25" customHeight="1">
      <c r="A306" s="1"/>
      <c r="B306" s="1"/>
      <c r="C306" s="46"/>
      <c r="D306" s="1"/>
      <c r="E306" s="1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1"/>
      <c r="W306" s="1"/>
    </row>
    <row r="307" spans="1:23" ht="14.25" customHeight="1">
      <c r="A307" s="1"/>
      <c r="B307" s="1"/>
      <c r="C307" s="46"/>
      <c r="D307" s="1"/>
      <c r="E307" s="1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1"/>
      <c r="W307" s="1"/>
    </row>
    <row r="308" spans="1:23" ht="14.25" customHeight="1">
      <c r="A308" s="1"/>
      <c r="B308" s="1"/>
      <c r="C308" s="46"/>
      <c r="D308" s="1"/>
      <c r="E308" s="1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1"/>
      <c r="W308" s="1"/>
    </row>
    <row r="309" spans="1:23" ht="14.25" customHeight="1">
      <c r="A309" s="1"/>
      <c r="B309" s="1"/>
      <c r="C309" s="46"/>
      <c r="D309" s="1"/>
      <c r="E309" s="1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1"/>
      <c r="W309" s="1"/>
    </row>
    <row r="310" spans="1:23" ht="14.25" customHeight="1">
      <c r="A310" s="1"/>
      <c r="B310" s="1"/>
      <c r="C310" s="46"/>
      <c r="D310" s="1"/>
      <c r="E310" s="1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1"/>
      <c r="W310" s="1"/>
    </row>
    <row r="311" spans="1:23" ht="14.25" customHeight="1">
      <c r="A311" s="1"/>
      <c r="B311" s="1"/>
      <c r="C311" s="46"/>
      <c r="D311" s="1"/>
      <c r="E311" s="1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1"/>
      <c r="W311" s="1"/>
    </row>
    <row r="312" spans="1:23" ht="14.25" customHeight="1">
      <c r="A312" s="1"/>
      <c r="B312" s="1"/>
      <c r="C312" s="46"/>
      <c r="D312" s="1"/>
      <c r="E312" s="1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1"/>
      <c r="W312" s="1"/>
    </row>
    <row r="313" spans="1:23" ht="14.25" customHeight="1">
      <c r="A313" s="1"/>
      <c r="B313" s="1"/>
      <c r="C313" s="46"/>
      <c r="D313" s="1"/>
      <c r="E313" s="1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1"/>
      <c r="W313" s="1"/>
    </row>
    <row r="314" spans="1:23" ht="14.25" customHeight="1">
      <c r="A314" s="1"/>
      <c r="B314" s="1"/>
      <c r="C314" s="46"/>
      <c r="D314" s="1"/>
      <c r="E314" s="1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1"/>
      <c r="W314" s="1"/>
    </row>
    <row r="315" spans="1:23" ht="14.25" customHeight="1">
      <c r="A315" s="1"/>
      <c r="B315" s="1"/>
      <c r="C315" s="46"/>
      <c r="D315" s="1"/>
      <c r="E315" s="1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1"/>
      <c r="W315" s="1"/>
    </row>
    <row r="316" spans="1:23" ht="14.25" customHeight="1">
      <c r="A316" s="1"/>
      <c r="B316" s="1"/>
      <c r="C316" s="46"/>
      <c r="D316" s="1"/>
      <c r="E316" s="1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1"/>
      <c r="W316" s="1"/>
    </row>
    <row r="317" spans="1:23" ht="14.25" customHeight="1">
      <c r="A317" s="1"/>
      <c r="B317" s="1"/>
      <c r="C317" s="46"/>
      <c r="D317" s="1"/>
      <c r="E317" s="1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1"/>
      <c r="W317" s="1"/>
    </row>
    <row r="318" spans="1:23" ht="14.25" customHeight="1">
      <c r="A318" s="1"/>
      <c r="B318" s="1"/>
      <c r="C318" s="46"/>
      <c r="D318" s="1"/>
      <c r="E318" s="1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1"/>
      <c r="W318" s="1"/>
    </row>
    <row r="319" spans="1:23" ht="14.25" customHeight="1">
      <c r="A319" s="1"/>
      <c r="B319" s="1"/>
      <c r="C319" s="46"/>
      <c r="D319" s="1"/>
      <c r="E319" s="1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1"/>
      <c r="W319" s="1"/>
    </row>
    <row r="320" spans="1:23" ht="14.25" customHeight="1">
      <c r="A320" s="1"/>
      <c r="B320" s="1"/>
      <c r="C320" s="46"/>
      <c r="D320" s="1"/>
      <c r="E320" s="1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1"/>
      <c r="W320" s="1"/>
    </row>
    <row r="321" spans="1:23" ht="14.25" customHeight="1">
      <c r="A321" s="1"/>
      <c r="B321" s="1"/>
      <c r="C321" s="46"/>
      <c r="D321" s="1"/>
      <c r="E321" s="1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1"/>
      <c r="W321" s="1"/>
    </row>
    <row r="322" spans="1:23" ht="14.25" customHeight="1">
      <c r="A322" s="1"/>
      <c r="B322" s="1"/>
      <c r="C322" s="46"/>
      <c r="D322" s="1"/>
      <c r="E322" s="1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1"/>
      <c r="W322" s="1"/>
    </row>
    <row r="323" spans="1:23" ht="14.25" customHeight="1">
      <c r="A323" s="1"/>
      <c r="B323" s="1"/>
      <c r="C323" s="46"/>
      <c r="D323" s="1"/>
      <c r="E323" s="1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1"/>
      <c r="W323" s="1"/>
    </row>
    <row r="324" spans="1:23" ht="14.25" customHeight="1">
      <c r="A324" s="1"/>
      <c r="B324" s="1"/>
      <c r="C324" s="46"/>
      <c r="D324" s="1"/>
      <c r="E324" s="1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1"/>
      <c r="W324" s="1"/>
    </row>
    <row r="325" spans="1:23" ht="14.25" customHeight="1">
      <c r="A325" s="1"/>
      <c r="B325" s="1"/>
      <c r="C325" s="46"/>
      <c r="D325" s="1"/>
      <c r="E325" s="1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1"/>
      <c r="W325" s="1"/>
    </row>
    <row r="326" spans="1:23" ht="14.25" customHeight="1">
      <c r="A326" s="1"/>
      <c r="B326" s="1"/>
      <c r="C326" s="46"/>
      <c r="D326" s="1"/>
      <c r="E326" s="1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1"/>
      <c r="W326" s="1"/>
    </row>
    <row r="327" spans="1:23" ht="14.25" customHeight="1">
      <c r="A327" s="1"/>
      <c r="B327" s="1"/>
      <c r="C327" s="46"/>
      <c r="D327" s="1"/>
      <c r="E327" s="1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1"/>
      <c r="W327" s="1"/>
    </row>
    <row r="328" spans="1:23" ht="14.25" customHeight="1">
      <c r="A328" s="1"/>
      <c r="B328" s="1"/>
      <c r="C328" s="46"/>
      <c r="D328" s="1"/>
      <c r="E328" s="1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1"/>
      <c r="W328" s="1"/>
    </row>
    <row r="329" spans="1:23" ht="14.25" customHeight="1">
      <c r="A329" s="1"/>
      <c r="B329" s="1"/>
      <c r="C329" s="46"/>
      <c r="D329" s="1"/>
      <c r="E329" s="1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1"/>
      <c r="W329" s="1"/>
    </row>
    <row r="330" spans="1:23" ht="14.25" customHeight="1">
      <c r="A330" s="1"/>
      <c r="B330" s="1"/>
      <c r="C330" s="46"/>
      <c r="D330" s="1"/>
      <c r="E330" s="1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1"/>
      <c r="W330" s="1"/>
    </row>
    <row r="331" spans="1:23" ht="14.25" customHeight="1">
      <c r="A331" s="1"/>
      <c r="B331" s="1"/>
      <c r="C331" s="46"/>
      <c r="D331" s="1"/>
      <c r="E331" s="1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1"/>
      <c r="W331" s="1"/>
    </row>
    <row r="332" spans="1:23" ht="14.25" customHeight="1">
      <c r="A332" s="1"/>
      <c r="B332" s="1"/>
      <c r="C332" s="46"/>
      <c r="D332" s="1"/>
      <c r="E332" s="1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1"/>
      <c r="W332" s="1"/>
    </row>
    <row r="333" spans="1:23" ht="14.25" customHeight="1">
      <c r="A333" s="1"/>
      <c r="B333" s="1"/>
      <c r="C333" s="46"/>
      <c r="D333" s="1"/>
      <c r="E333" s="1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1"/>
      <c r="W333" s="1"/>
    </row>
    <row r="334" spans="1:23" ht="14.25" customHeight="1">
      <c r="A334" s="1"/>
      <c r="B334" s="1"/>
      <c r="C334" s="46"/>
      <c r="D334" s="1"/>
      <c r="E334" s="1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1"/>
      <c r="W334" s="1"/>
    </row>
    <row r="335" spans="1:23" ht="14.25" customHeight="1">
      <c r="A335" s="1"/>
      <c r="B335" s="1"/>
      <c r="C335" s="46"/>
      <c r="D335" s="1"/>
      <c r="E335" s="1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1"/>
      <c r="W335" s="1"/>
    </row>
    <row r="336" spans="1:23" ht="14.25" customHeight="1">
      <c r="A336" s="1"/>
      <c r="B336" s="1"/>
      <c r="C336" s="46"/>
      <c r="D336" s="1"/>
      <c r="E336" s="1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1"/>
      <c r="W336" s="1"/>
    </row>
    <row r="337" spans="1:23" ht="14.25" customHeight="1">
      <c r="A337" s="1"/>
      <c r="B337" s="1"/>
      <c r="C337" s="46"/>
      <c r="D337" s="1"/>
      <c r="E337" s="1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1"/>
      <c r="W337" s="1"/>
    </row>
    <row r="338" spans="1:23" ht="14.25" customHeight="1">
      <c r="A338" s="1"/>
      <c r="B338" s="1"/>
      <c r="C338" s="46"/>
      <c r="D338" s="1"/>
      <c r="E338" s="1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1"/>
      <c r="W338" s="1"/>
    </row>
    <row r="339" spans="1:23" ht="14.25" customHeight="1">
      <c r="A339" s="1"/>
      <c r="B339" s="1"/>
      <c r="C339" s="46"/>
      <c r="D339" s="1"/>
      <c r="E339" s="1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1"/>
      <c r="W339" s="1"/>
    </row>
    <row r="340" spans="1:23" ht="14.25" customHeight="1">
      <c r="A340" s="1"/>
      <c r="B340" s="1"/>
      <c r="C340" s="46"/>
      <c r="D340" s="1"/>
      <c r="E340" s="1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1"/>
      <c r="W340" s="1"/>
    </row>
    <row r="341" spans="1:23" ht="14.25" customHeight="1">
      <c r="A341" s="1"/>
      <c r="B341" s="1"/>
      <c r="C341" s="46"/>
      <c r="D341" s="1"/>
      <c r="E341" s="1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1"/>
      <c r="W341" s="1"/>
    </row>
    <row r="342" spans="1:23" ht="14.25" customHeight="1">
      <c r="A342" s="1"/>
      <c r="B342" s="1"/>
      <c r="C342" s="46"/>
      <c r="D342" s="1"/>
      <c r="E342" s="1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1"/>
      <c r="W342" s="1"/>
    </row>
    <row r="343" spans="1:23" ht="14.25" customHeight="1">
      <c r="A343" s="1"/>
      <c r="B343" s="1"/>
      <c r="C343" s="46"/>
      <c r="D343" s="1"/>
      <c r="E343" s="1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1"/>
      <c r="W343" s="1"/>
    </row>
    <row r="344" spans="1:23" ht="14.25" customHeight="1">
      <c r="A344" s="1"/>
      <c r="B344" s="1"/>
      <c r="C344" s="46"/>
      <c r="D344" s="1"/>
      <c r="E344" s="1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1"/>
      <c r="W344" s="1"/>
    </row>
    <row r="345" spans="1:23" ht="14.25" customHeight="1">
      <c r="A345" s="1"/>
      <c r="B345" s="1"/>
      <c r="C345" s="46"/>
      <c r="D345" s="1"/>
      <c r="E345" s="1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1"/>
      <c r="W345" s="1"/>
    </row>
    <row r="346" spans="1:23" ht="14.25" customHeight="1">
      <c r="A346" s="1"/>
      <c r="B346" s="1"/>
      <c r="C346" s="46"/>
      <c r="D346" s="1"/>
      <c r="E346" s="1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1"/>
      <c r="W346" s="1"/>
    </row>
    <row r="347" spans="1:23" ht="14.25" customHeight="1">
      <c r="A347" s="1"/>
      <c r="B347" s="1"/>
      <c r="C347" s="46"/>
      <c r="D347" s="1"/>
      <c r="E347" s="1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1"/>
      <c r="W347" s="1"/>
    </row>
    <row r="348" spans="1:23" ht="14.25" customHeight="1">
      <c r="A348" s="1"/>
      <c r="B348" s="1"/>
      <c r="C348" s="46"/>
      <c r="D348" s="1"/>
      <c r="E348" s="1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1"/>
      <c r="W348" s="1"/>
    </row>
    <row r="349" spans="1:23" ht="14.25" customHeight="1">
      <c r="A349" s="1"/>
      <c r="B349" s="1"/>
      <c r="C349" s="46"/>
      <c r="D349" s="1"/>
      <c r="E349" s="1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1"/>
      <c r="W349" s="1"/>
    </row>
    <row r="350" spans="1:23" ht="14.25" customHeight="1">
      <c r="A350" s="1"/>
      <c r="B350" s="1"/>
      <c r="C350" s="46"/>
      <c r="D350" s="1"/>
      <c r="E350" s="1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1"/>
      <c r="W350" s="1"/>
    </row>
    <row r="351" spans="1:23" ht="14.25" customHeight="1">
      <c r="A351" s="1"/>
      <c r="B351" s="1"/>
      <c r="C351" s="46"/>
      <c r="D351" s="1"/>
      <c r="E351" s="1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1"/>
      <c r="W351" s="1"/>
    </row>
    <row r="352" spans="1:23" ht="14.25" customHeight="1">
      <c r="A352" s="1"/>
      <c r="B352" s="1"/>
      <c r="C352" s="46"/>
      <c r="D352" s="1"/>
      <c r="E352" s="1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1"/>
      <c r="W352" s="1"/>
    </row>
    <row r="353" spans="1:23" ht="14.25" customHeight="1">
      <c r="A353" s="1"/>
      <c r="B353" s="1"/>
      <c r="C353" s="46"/>
      <c r="D353" s="1"/>
      <c r="E353" s="1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1"/>
      <c r="W353" s="1"/>
    </row>
    <row r="354" spans="1:23" ht="14.25" customHeight="1">
      <c r="A354" s="1"/>
      <c r="B354" s="1"/>
      <c r="C354" s="46"/>
      <c r="D354" s="1"/>
      <c r="E354" s="1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1"/>
      <c r="W354" s="1"/>
    </row>
    <row r="355" spans="1:23" ht="14.25" customHeight="1">
      <c r="A355" s="1"/>
      <c r="B355" s="1"/>
      <c r="C355" s="46"/>
      <c r="D355" s="1"/>
      <c r="E355" s="1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1"/>
      <c r="W355" s="1"/>
    </row>
    <row r="356" spans="1:23" ht="14.25" customHeight="1">
      <c r="A356" s="1"/>
      <c r="B356" s="1"/>
      <c r="C356" s="46"/>
      <c r="D356" s="1"/>
      <c r="E356" s="1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1"/>
      <c r="W356" s="1"/>
    </row>
    <row r="357" spans="1:23" ht="14.25" customHeight="1">
      <c r="A357" s="1"/>
      <c r="B357" s="1"/>
      <c r="C357" s="46"/>
      <c r="D357" s="1"/>
      <c r="E357" s="1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1"/>
      <c r="W357" s="1"/>
    </row>
    <row r="358" spans="1:23" ht="14.25" customHeight="1">
      <c r="A358" s="1"/>
      <c r="B358" s="1"/>
      <c r="C358" s="46"/>
      <c r="D358" s="1"/>
      <c r="E358" s="1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1"/>
      <c r="W358" s="1"/>
    </row>
    <row r="359" spans="1:23" ht="14.25" customHeight="1">
      <c r="A359" s="1"/>
      <c r="B359" s="1"/>
      <c r="C359" s="46"/>
      <c r="D359" s="1"/>
      <c r="E359" s="1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1"/>
      <c r="W359" s="1"/>
    </row>
    <row r="360" spans="1:23" ht="14.25" customHeight="1">
      <c r="A360" s="1"/>
      <c r="B360" s="1"/>
      <c r="C360" s="46"/>
      <c r="D360" s="1"/>
      <c r="E360" s="1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1"/>
      <c r="W360" s="1"/>
    </row>
    <row r="361" spans="1:23" ht="14.25" customHeight="1">
      <c r="A361" s="1"/>
      <c r="B361" s="1"/>
      <c r="C361" s="46"/>
      <c r="D361" s="1"/>
      <c r="E361" s="1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1"/>
      <c r="W361" s="1"/>
    </row>
    <row r="362" spans="1:23" ht="14.25" customHeight="1">
      <c r="A362" s="1"/>
      <c r="B362" s="1"/>
      <c r="C362" s="46"/>
      <c r="D362" s="1"/>
      <c r="E362" s="1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1"/>
      <c r="W362" s="1"/>
    </row>
    <row r="363" spans="1:23" ht="14.25" customHeight="1">
      <c r="A363" s="1"/>
      <c r="B363" s="1"/>
      <c r="C363" s="46"/>
      <c r="D363" s="1"/>
      <c r="E363" s="1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1"/>
      <c r="W363" s="1"/>
    </row>
    <row r="364" spans="1:23" ht="14.25" customHeight="1">
      <c r="A364" s="1"/>
      <c r="B364" s="1"/>
      <c r="C364" s="46"/>
      <c r="D364" s="1"/>
      <c r="E364" s="1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1"/>
      <c r="W364" s="1"/>
    </row>
    <row r="365" spans="1:23" ht="14.25" customHeight="1">
      <c r="A365" s="1"/>
      <c r="B365" s="1"/>
      <c r="C365" s="46"/>
      <c r="D365" s="1"/>
      <c r="E365" s="1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1"/>
      <c r="W365" s="1"/>
    </row>
    <row r="366" spans="1:23" ht="14.25" customHeight="1">
      <c r="A366" s="1"/>
      <c r="B366" s="1"/>
      <c r="C366" s="46"/>
      <c r="D366" s="1"/>
      <c r="E366" s="1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1"/>
      <c r="W366" s="1"/>
    </row>
    <row r="367" spans="1:23" ht="14.25" customHeight="1">
      <c r="A367" s="1"/>
      <c r="B367" s="1"/>
      <c r="C367" s="46"/>
      <c r="D367" s="1"/>
      <c r="E367" s="1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1"/>
      <c r="W367" s="1"/>
    </row>
    <row r="368" spans="1:23" ht="14.25" customHeight="1">
      <c r="A368" s="1"/>
      <c r="B368" s="1"/>
      <c r="C368" s="46"/>
      <c r="D368" s="1"/>
      <c r="E368" s="1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1"/>
      <c r="W368" s="1"/>
    </row>
    <row r="369" spans="1:23" ht="14.25" customHeight="1">
      <c r="A369" s="1"/>
      <c r="B369" s="1"/>
      <c r="C369" s="46"/>
      <c r="D369" s="1"/>
      <c r="E369" s="1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1"/>
      <c r="W369" s="1"/>
    </row>
    <row r="370" spans="1:23" ht="14.25" customHeight="1">
      <c r="A370" s="1"/>
      <c r="B370" s="1"/>
      <c r="C370" s="46"/>
      <c r="D370" s="1"/>
      <c r="E370" s="1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1"/>
      <c r="W370" s="1"/>
    </row>
    <row r="371" spans="1:23" ht="14.25" customHeight="1">
      <c r="A371" s="1"/>
      <c r="B371" s="1"/>
      <c r="C371" s="46"/>
      <c r="D371" s="1"/>
      <c r="E371" s="1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1"/>
      <c r="W371" s="1"/>
    </row>
    <row r="372" spans="1:23" ht="14.25" customHeight="1">
      <c r="A372" s="1"/>
      <c r="B372" s="1"/>
      <c r="C372" s="46"/>
      <c r="D372" s="1"/>
      <c r="E372" s="1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1"/>
      <c r="W372" s="1"/>
    </row>
    <row r="373" spans="1:23" ht="14.25" customHeight="1">
      <c r="A373" s="1"/>
      <c r="B373" s="1"/>
      <c r="C373" s="46"/>
      <c r="D373" s="1"/>
      <c r="E373" s="1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1"/>
      <c r="W373" s="1"/>
    </row>
    <row r="374" spans="1:23" ht="14.25" customHeight="1">
      <c r="A374" s="1"/>
      <c r="B374" s="1"/>
      <c r="C374" s="46"/>
      <c r="D374" s="1"/>
      <c r="E374" s="1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1"/>
      <c r="W374" s="1"/>
    </row>
    <row r="375" spans="1:23" ht="14.25" customHeight="1">
      <c r="A375" s="1"/>
      <c r="B375" s="1"/>
      <c r="C375" s="46"/>
      <c r="D375" s="1"/>
      <c r="E375" s="1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1"/>
      <c r="W375" s="1"/>
    </row>
    <row r="376" spans="1:23" ht="14.25" customHeight="1">
      <c r="A376" s="1"/>
      <c r="B376" s="1"/>
      <c r="C376" s="46"/>
      <c r="D376" s="1"/>
      <c r="E376" s="1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1"/>
      <c r="W376" s="1"/>
    </row>
    <row r="377" spans="1:23" ht="14.25" customHeight="1">
      <c r="A377" s="1"/>
      <c r="B377" s="1"/>
      <c r="C377" s="46"/>
      <c r="D377" s="1"/>
      <c r="E377" s="1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1"/>
      <c r="W377" s="1"/>
    </row>
    <row r="378" spans="1:23" ht="14.25" customHeight="1">
      <c r="A378" s="1"/>
      <c r="B378" s="1"/>
      <c r="C378" s="46"/>
      <c r="D378" s="1"/>
      <c r="E378" s="1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1"/>
      <c r="W378" s="1"/>
    </row>
    <row r="379" spans="1:23" ht="14.25" customHeight="1">
      <c r="A379" s="1"/>
      <c r="B379" s="1"/>
      <c r="C379" s="46"/>
      <c r="D379" s="1"/>
      <c r="E379" s="1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1"/>
      <c r="W379" s="1"/>
    </row>
    <row r="380" spans="1:23" ht="14.25" customHeight="1">
      <c r="A380" s="1"/>
      <c r="B380" s="1"/>
      <c r="C380" s="46"/>
      <c r="D380" s="1"/>
      <c r="E380" s="1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1"/>
      <c r="W380" s="1"/>
    </row>
    <row r="381" spans="1:23" ht="14.25" customHeight="1">
      <c r="A381" s="1"/>
      <c r="B381" s="1"/>
      <c r="C381" s="46"/>
      <c r="D381" s="1"/>
      <c r="E381" s="1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1"/>
      <c r="W381" s="1"/>
    </row>
    <row r="382" spans="1:23" ht="14.25" customHeight="1">
      <c r="A382" s="1"/>
      <c r="B382" s="1"/>
      <c r="C382" s="46"/>
      <c r="D382" s="1"/>
      <c r="E382" s="1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1"/>
      <c r="W382" s="1"/>
    </row>
    <row r="383" spans="1:23" ht="14.25" customHeight="1">
      <c r="A383" s="1"/>
      <c r="B383" s="1"/>
      <c r="C383" s="46"/>
      <c r="D383" s="1"/>
      <c r="E383" s="1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1"/>
      <c r="W383" s="1"/>
    </row>
    <row r="384" spans="1:23" ht="14.25" customHeight="1">
      <c r="A384" s="1"/>
      <c r="B384" s="1"/>
      <c r="C384" s="46"/>
      <c r="D384" s="1"/>
      <c r="E384" s="1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1"/>
      <c r="W384" s="1"/>
    </row>
    <row r="385" spans="1:23" ht="14.25" customHeight="1">
      <c r="A385" s="1"/>
      <c r="B385" s="1"/>
      <c r="C385" s="46"/>
      <c r="D385" s="1"/>
      <c r="E385" s="1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1"/>
      <c r="W385" s="1"/>
    </row>
    <row r="386" spans="1:23" ht="14.25" customHeight="1">
      <c r="A386" s="1"/>
      <c r="B386" s="1"/>
      <c r="C386" s="46"/>
      <c r="D386" s="1"/>
      <c r="E386" s="1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1"/>
      <c r="W386" s="1"/>
    </row>
    <row r="387" spans="1:23" ht="14.25" customHeight="1">
      <c r="A387" s="1"/>
      <c r="B387" s="1"/>
      <c r="C387" s="46"/>
      <c r="D387" s="1"/>
      <c r="E387" s="1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1"/>
      <c r="W387" s="1"/>
    </row>
    <row r="388" spans="1:23" ht="14.25" customHeight="1">
      <c r="A388" s="1"/>
      <c r="B388" s="1"/>
      <c r="C388" s="46"/>
      <c r="D388" s="1"/>
      <c r="E388" s="1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1"/>
      <c r="W388" s="1"/>
    </row>
    <row r="389" spans="1:23" ht="14.25" customHeight="1">
      <c r="A389" s="1"/>
      <c r="B389" s="1"/>
      <c r="C389" s="46"/>
      <c r="D389" s="1"/>
      <c r="E389" s="1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1"/>
      <c r="W389" s="1"/>
    </row>
    <row r="390" spans="1:23" ht="14.25" customHeight="1">
      <c r="A390" s="1"/>
      <c r="B390" s="1"/>
      <c r="C390" s="46"/>
      <c r="D390" s="1"/>
      <c r="E390" s="1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1"/>
      <c r="W390" s="1"/>
    </row>
    <row r="391" spans="1:23" ht="14.25" customHeight="1">
      <c r="A391" s="1"/>
      <c r="B391" s="1"/>
      <c r="C391" s="46"/>
      <c r="D391" s="1"/>
      <c r="E391" s="1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1"/>
      <c r="W391" s="1"/>
    </row>
    <row r="392" spans="1:23" ht="14.25" customHeight="1">
      <c r="A392" s="1"/>
      <c r="B392" s="1"/>
      <c r="C392" s="46"/>
      <c r="D392" s="1"/>
      <c r="E392" s="1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1"/>
      <c r="W392" s="1"/>
    </row>
    <row r="393" spans="1:23" ht="14.25" customHeight="1">
      <c r="A393" s="1"/>
      <c r="B393" s="1"/>
      <c r="C393" s="46"/>
      <c r="D393" s="1"/>
      <c r="E393" s="1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1"/>
      <c r="W393" s="1"/>
    </row>
    <row r="394" spans="1:23" ht="14.25" customHeight="1">
      <c r="A394" s="1"/>
      <c r="B394" s="1"/>
      <c r="C394" s="46"/>
      <c r="D394" s="1"/>
      <c r="E394" s="1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1"/>
      <c r="W394" s="1"/>
    </row>
    <row r="395" spans="1:23" ht="14.25" customHeight="1">
      <c r="A395" s="1"/>
      <c r="B395" s="1"/>
      <c r="C395" s="46"/>
      <c r="D395" s="1"/>
      <c r="E395" s="1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1"/>
      <c r="W395" s="1"/>
    </row>
    <row r="396" spans="1:23" ht="14.25" customHeight="1">
      <c r="A396" s="1"/>
      <c r="B396" s="1"/>
      <c r="C396" s="46"/>
      <c r="D396" s="1"/>
      <c r="E396" s="1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1"/>
      <c r="W396" s="1"/>
    </row>
    <row r="397" spans="1:23" ht="14.25" customHeight="1">
      <c r="A397" s="1"/>
      <c r="B397" s="1"/>
      <c r="C397" s="46"/>
      <c r="D397" s="1"/>
      <c r="E397" s="1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1"/>
      <c r="W397" s="1"/>
    </row>
    <row r="398" spans="1:23" ht="14.25" customHeight="1">
      <c r="A398" s="1"/>
      <c r="B398" s="1"/>
      <c r="C398" s="46"/>
      <c r="D398" s="1"/>
      <c r="E398" s="1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1"/>
      <c r="W398" s="1"/>
    </row>
    <row r="399" spans="1:23" ht="14.25" customHeight="1">
      <c r="A399" s="1"/>
      <c r="B399" s="1"/>
      <c r="C399" s="46"/>
      <c r="D399" s="1"/>
      <c r="E399" s="1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1"/>
      <c r="W399" s="1"/>
    </row>
    <row r="400" spans="1:23" ht="14.25" customHeight="1">
      <c r="A400" s="1"/>
      <c r="B400" s="1"/>
      <c r="C400" s="46"/>
      <c r="D400" s="1"/>
      <c r="E400" s="1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1"/>
      <c r="W400" s="1"/>
    </row>
    <row r="401" spans="1:23" ht="14.25" customHeight="1">
      <c r="A401" s="1"/>
      <c r="B401" s="1"/>
      <c r="C401" s="46"/>
      <c r="D401" s="1"/>
      <c r="E401" s="1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1"/>
      <c r="W401" s="1"/>
    </row>
    <row r="402" spans="1:23" ht="14.25" customHeight="1">
      <c r="A402" s="1"/>
      <c r="B402" s="1"/>
      <c r="C402" s="46"/>
      <c r="D402" s="1"/>
      <c r="E402" s="1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1"/>
      <c r="W402" s="1"/>
    </row>
    <row r="403" spans="1:23" ht="14.25" customHeight="1">
      <c r="A403" s="1"/>
      <c r="B403" s="1"/>
      <c r="C403" s="46"/>
      <c r="D403" s="1"/>
      <c r="E403" s="1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1"/>
      <c r="W403" s="1"/>
    </row>
    <row r="404" spans="1:23" ht="14.25" customHeight="1">
      <c r="A404" s="1"/>
      <c r="B404" s="1"/>
      <c r="C404" s="46"/>
      <c r="D404" s="1"/>
      <c r="E404" s="1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1"/>
      <c r="W404" s="1"/>
    </row>
    <row r="405" spans="1:23" ht="14.25" customHeight="1">
      <c r="A405" s="1"/>
      <c r="B405" s="1"/>
      <c r="C405" s="46"/>
      <c r="D405" s="1"/>
      <c r="E405" s="1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1"/>
      <c r="W405" s="1"/>
    </row>
    <row r="406" spans="1:23" ht="14.25" customHeight="1">
      <c r="A406" s="1"/>
      <c r="B406" s="1"/>
      <c r="C406" s="46"/>
      <c r="D406" s="1"/>
      <c r="E406" s="1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1"/>
      <c r="W406" s="1"/>
    </row>
    <row r="407" spans="1:23" ht="14.25" customHeight="1">
      <c r="A407" s="1"/>
      <c r="B407" s="1"/>
      <c r="C407" s="46"/>
      <c r="D407" s="1"/>
      <c r="E407" s="1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1"/>
      <c r="W407" s="1"/>
    </row>
    <row r="408" spans="1:23" ht="14.25" customHeight="1">
      <c r="A408" s="1"/>
      <c r="B408" s="1"/>
      <c r="C408" s="46"/>
      <c r="D408" s="1"/>
      <c r="E408" s="1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1"/>
      <c r="W408" s="1"/>
    </row>
    <row r="409" spans="1:23" ht="14.25" customHeight="1">
      <c r="A409" s="1"/>
      <c r="B409" s="1"/>
      <c r="C409" s="46"/>
      <c r="D409" s="1"/>
      <c r="E409" s="1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1"/>
      <c r="W409" s="1"/>
    </row>
    <row r="410" spans="1:23" ht="14.25" customHeight="1">
      <c r="A410" s="1"/>
      <c r="B410" s="1"/>
      <c r="C410" s="46"/>
      <c r="D410" s="1"/>
      <c r="E410" s="1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1"/>
      <c r="W410" s="1"/>
    </row>
    <row r="411" spans="1:23" ht="14.25" customHeight="1">
      <c r="A411" s="1"/>
      <c r="B411" s="1"/>
      <c r="C411" s="46"/>
      <c r="D411" s="1"/>
      <c r="E411" s="1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1"/>
      <c r="W411" s="1"/>
    </row>
    <row r="412" spans="1:23" ht="14.25" customHeight="1">
      <c r="A412" s="1"/>
      <c r="B412" s="1"/>
      <c r="C412" s="46"/>
      <c r="D412" s="1"/>
      <c r="E412" s="1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1"/>
      <c r="W412" s="1"/>
    </row>
    <row r="413" spans="1:23" ht="14.25" customHeight="1">
      <c r="A413" s="1"/>
      <c r="B413" s="1"/>
      <c r="C413" s="46"/>
      <c r="D413" s="1"/>
      <c r="E413" s="1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1"/>
      <c r="W413" s="1"/>
    </row>
    <row r="414" spans="1:23" ht="14.25" customHeight="1">
      <c r="A414" s="1"/>
      <c r="B414" s="1"/>
      <c r="C414" s="46"/>
      <c r="D414" s="1"/>
      <c r="E414" s="1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1"/>
      <c r="W414" s="1"/>
    </row>
    <row r="415" spans="1:23" ht="14.25" customHeight="1">
      <c r="A415" s="1"/>
      <c r="B415" s="1"/>
      <c r="C415" s="46"/>
      <c r="D415" s="1"/>
      <c r="E415" s="1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1"/>
      <c r="W415" s="1"/>
    </row>
    <row r="416" spans="1:23" ht="14.25" customHeight="1">
      <c r="A416" s="1"/>
      <c r="B416" s="1"/>
      <c r="C416" s="46"/>
      <c r="D416" s="1"/>
      <c r="E416" s="1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1"/>
      <c r="W416" s="1"/>
    </row>
    <row r="417" spans="1:23" ht="14.25" customHeight="1">
      <c r="A417" s="1"/>
      <c r="B417" s="1"/>
      <c r="C417" s="46"/>
      <c r="D417" s="1"/>
      <c r="E417" s="1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1"/>
      <c r="W417" s="1"/>
    </row>
    <row r="418" spans="1:23" ht="14.25" customHeight="1">
      <c r="A418" s="1"/>
      <c r="B418" s="1"/>
      <c r="C418" s="46"/>
      <c r="D418" s="1"/>
      <c r="E418" s="1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1"/>
      <c r="W418" s="1"/>
    </row>
    <row r="419" spans="1:23" ht="14.25" customHeight="1">
      <c r="A419" s="1"/>
      <c r="B419" s="1"/>
      <c r="C419" s="46"/>
      <c r="D419" s="1"/>
      <c r="E419" s="1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1"/>
      <c r="W419" s="1"/>
    </row>
    <row r="420" spans="1:23" ht="14.25" customHeight="1">
      <c r="A420" s="1"/>
      <c r="B420" s="1"/>
      <c r="C420" s="46"/>
      <c r="D420" s="1"/>
      <c r="E420" s="1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1"/>
      <c r="W420" s="1"/>
    </row>
    <row r="421" spans="1:23" ht="14.25" customHeight="1">
      <c r="A421" s="1"/>
      <c r="B421" s="1"/>
      <c r="C421" s="46"/>
      <c r="D421" s="1"/>
      <c r="E421" s="1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1"/>
      <c r="W421" s="1"/>
    </row>
    <row r="422" spans="1:23" ht="14.25" customHeight="1">
      <c r="A422" s="1"/>
      <c r="B422" s="1"/>
      <c r="C422" s="46"/>
      <c r="D422" s="1"/>
      <c r="E422" s="1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1"/>
      <c r="W422" s="1"/>
    </row>
    <row r="423" spans="1:23" ht="14.25" customHeight="1">
      <c r="A423" s="1"/>
      <c r="B423" s="1"/>
      <c r="C423" s="46"/>
      <c r="D423" s="1"/>
      <c r="E423" s="1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1"/>
      <c r="W423" s="1"/>
    </row>
    <row r="424" spans="1:23" ht="14.25" customHeight="1">
      <c r="A424" s="1"/>
      <c r="B424" s="1"/>
      <c r="C424" s="46"/>
      <c r="D424" s="1"/>
      <c r="E424" s="1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1"/>
      <c r="W424" s="1"/>
    </row>
    <row r="425" spans="1:23" ht="14.25" customHeight="1">
      <c r="A425" s="1"/>
      <c r="B425" s="1"/>
      <c r="C425" s="46"/>
      <c r="D425" s="1"/>
      <c r="E425" s="1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1"/>
      <c r="W425" s="1"/>
    </row>
    <row r="426" spans="1:23" ht="14.25" customHeight="1">
      <c r="A426" s="1"/>
      <c r="B426" s="1"/>
      <c r="C426" s="46"/>
      <c r="D426" s="1"/>
      <c r="E426" s="1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1"/>
      <c r="W426" s="1"/>
    </row>
    <row r="427" spans="1:23" ht="14.25" customHeight="1">
      <c r="A427" s="1"/>
      <c r="B427" s="1"/>
      <c r="C427" s="46"/>
      <c r="D427" s="1"/>
      <c r="E427" s="1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1"/>
      <c r="W427" s="1"/>
    </row>
    <row r="428" spans="1:23" ht="14.25" customHeight="1">
      <c r="A428" s="1"/>
      <c r="B428" s="1"/>
      <c r="C428" s="46"/>
      <c r="D428" s="1"/>
      <c r="E428" s="1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1"/>
      <c r="W428" s="1"/>
    </row>
    <row r="429" spans="1:23" ht="14.25" customHeight="1">
      <c r="A429" s="1"/>
      <c r="B429" s="1"/>
      <c r="C429" s="46"/>
      <c r="D429" s="1"/>
      <c r="E429" s="1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1"/>
      <c r="W429" s="1"/>
    </row>
    <row r="430" spans="1:23" ht="14.25" customHeight="1">
      <c r="A430" s="1"/>
      <c r="B430" s="1"/>
      <c r="C430" s="46"/>
      <c r="D430" s="1"/>
      <c r="E430" s="1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1"/>
      <c r="W430" s="1"/>
    </row>
    <row r="431" spans="1:23" ht="14.25" customHeight="1">
      <c r="A431" s="1"/>
      <c r="B431" s="1"/>
      <c r="C431" s="46"/>
      <c r="D431" s="1"/>
      <c r="E431" s="1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1"/>
      <c r="W431" s="1"/>
    </row>
    <row r="432" spans="1:23" ht="14.25" customHeight="1">
      <c r="A432" s="1"/>
      <c r="B432" s="1"/>
      <c r="C432" s="46"/>
      <c r="D432" s="1"/>
      <c r="E432" s="1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1"/>
      <c r="W432" s="1"/>
    </row>
    <row r="433" spans="1:23" ht="14.25" customHeight="1">
      <c r="A433" s="1"/>
      <c r="B433" s="1"/>
      <c r="C433" s="46"/>
      <c r="D433" s="1"/>
      <c r="E433" s="1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1"/>
      <c r="W433" s="1"/>
    </row>
    <row r="434" spans="1:23" ht="14.25" customHeight="1">
      <c r="A434" s="1"/>
      <c r="B434" s="1"/>
      <c r="C434" s="46"/>
      <c r="D434" s="1"/>
      <c r="E434" s="1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1"/>
      <c r="W434" s="1"/>
    </row>
    <row r="435" spans="1:23" ht="14.25" customHeight="1">
      <c r="A435" s="1"/>
      <c r="B435" s="1"/>
      <c r="C435" s="46"/>
      <c r="D435" s="1"/>
      <c r="E435" s="1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1"/>
      <c r="W435" s="1"/>
    </row>
    <row r="436" spans="1:23" ht="14.25" customHeight="1">
      <c r="A436" s="1"/>
      <c r="B436" s="1"/>
      <c r="C436" s="46"/>
      <c r="D436" s="1"/>
      <c r="E436" s="1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1"/>
      <c r="W436" s="1"/>
    </row>
    <row r="437" spans="1:23" ht="14.25" customHeight="1">
      <c r="A437" s="1"/>
      <c r="B437" s="1"/>
      <c r="C437" s="46"/>
      <c r="D437" s="1"/>
      <c r="E437" s="1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1"/>
      <c r="W437" s="1"/>
    </row>
    <row r="438" spans="1:23" ht="14.25" customHeight="1">
      <c r="A438" s="1"/>
      <c r="B438" s="1"/>
      <c r="C438" s="46"/>
      <c r="D438" s="1"/>
      <c r="E438" s="1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1"/>
      <c r="W438" s="1"/>
    </row>
    <row r="439" spans="1:23" ht="14.25" customHeight="1">
      <c r="A439" s="1"/>
      <c r="B439" s="1"/>
      <c r="C439" s="46"/>
      <c r="D439" s="1"/>
      <c r="E439" s="1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1"/>
      <c r="W439" s="1"/>
    </row>
    <row r="440" spans="1:23" ht="14.25" customHeight="1">
      <c r="A440" s="1"/>
      <c r="B440" s="1"/>
      <c r="C440" s="46"/>
      <c r="D440" s="1"/>
      <c r="E440" s="1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1"/>
      <c r="W440" s="1"/>
    </row>
    <row r="441" spans="1:23" ht="14.25" customHeight="1">
      <c r="A441" s="1"/>
      <c r="B441" s="1"/>
      <c r="C441" s="46"/>
      <c r="D441" s="1"/>
      <c r="E441" s="1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1"/>
      <c r="W441" s="1"/>
    </row>
    <row r="442" spans="1:23" ht="14.25" customHeight="1">
      <c r="A442" s="1"/>
      <c r="B442" s="1"/>
      <c r="C442" s="46"/>
      <c r="D442" s="1"/>
      <c r="E442" s="1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1"/>
      <c r="W442" s="1"/>
    </row>
    <row r="443" spans="1:23" ht="14.25" customHeight="1">
      <c r="A443" s="1"/>
      <c r="B443" s="1"/>
      <c r="C443" s="46"/>
      <c r="D443" s="1"/>
      <c r="E443" s="1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1"/>
      <c r="W443" s="1"/>
    </row>
    <row r="444" spans="1:23" ht="14.25" customHeight="1">
      <c r="A444" s="1"/>
      <c r="B444" s="1"/>
      <c r="C444" s="46"/>
      <c r="D444" s="1"/>
      <c r="E444" s="1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1"/>
      <c r="W444" s="1"/>
    </row>
    <row r="445" spans="1:23" ht="14.25" customHeight="1">
      <c r="A445" s="1"/>
      <c r="B445" s="1"/>
      <c r="C445" s="46"/>
      <c r="D445" s="1"/>
      <c r="E445" s="1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1"/>
      <c r="W445" s="1"/>
    </row>
    <row r="446" spans="1:23" ht="14.25" customHeight="1">
      <c r="A446" s="1"/>
      <c r="B446" s="1"/>
      <c r="C446" s="46"/>
      <c r="D446" s="1"/>
      <c r="E446" s="1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1"/>
      <c r="W446" s="1"/>
    </row>
    <row r="447" spans="1:23" ht="14.25" customHeight="1">
      <c r="A447" s="1"/>
      <c r="B447" s="1"/>
      <c r="C447" s="46"/>
      <c r="D447" s="1"/>
      <c r="E447" s="1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1"/>
      <c r="W447" s="1"/>
    </row>
    <row r="448" spans="1:23" ht="14.25" customHeight="1">
      <c r="A448" s="1"/>
      <c r="B448" s="1"/>
      <c r="C448" s="46"/>
      <c r="D448" s="1"/>
      <c r="E448" s="1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1"/>
      <c r="W448" s="1"/>
    </row>
    <row r="449" spans="1:23" ht="14.25" customHeight="1">
      <c r="A449" s="1"/>
      <c r="B449" s="1"/>
      <c r="C449" s="46"/>
      <c r="D449" s="1"/>
      <c r="E449" s="1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1"/>
      <c r="W449" s="1"/>
    </row>
    <row r="450" spans="1:23" ht="14.25" customHeight="1">
      <c r="A450" s="1"/>
      <c r="B450" s="1"/>
      <c r="C450" s="46"/>
      <c r="D450" s="1"/>
      <c r="E450" s="1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1"/>
      <c r="W450" s="1"/>
    </row>
    <row r="451" spans="1:23" ht="14.25" customHeight="1">
      <c r="A451" s="1"/>
      <c r="B451" s="1"/>
      <c r="C451" s="46"/>
      <c r="D451" s="1"/>
      <c r="E451" s="1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1"/>
      <c r="W451" s="1"/>
    </row>
    <row r="452" spans="1:23" ht="14.25" customHeight="1">
      <c r="A452" s="1"/>
      <c r="B452" s="1"/>
      <c r="C452" s="46"/>
      <c r="D452" s="1"/>
      <c r="E452" s="1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1"/>
      <c r="W452" s="1"/>
    </row>
    <row r="453" spans="1:23" ht="14.25" customHeight="1">
      <c r="A453" s="1"/>
      <c r="B453" s="1"/>
      <c r="C453" s="46"/>
      <c r="D453" s="1"/>
      <c r="E453" s="1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1"/>
      <c r="W453" s="1"/>
    </row>
    <row r="454" spans="1:23" ht="14.25" customHeight="1">
      <c r="A454" s="1"/>
      <c r="B454" s="1"/>
      <c r="C454" s="46"/>
      <c r="D454" s="1"/>
      <c r="E454" s="1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1"/>
      <c r="W454" s="1"/>
    </row>
    <row r="455" spans="1:23" ht="14.25" customHeight="1">
      <c r="A455" s="1"/>
      <c r="B455" s="1"/>
      <c r="C455" s="46"/>
      <c r="D455" s="1"/>
      <c r="E455" s="1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1"/>
      <c r="W455" s="1"/>
    </row>
    <row r="456" spans="1:23" ht="14.25" customHeight="1">
      <c r="A456" s="1"/>
      <c r="B456" s="1"/>
      <c r="C456" s="46"/>
      <c r="D456" s="1"/>
      <c r="E456" s="1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1"/>
      <c r="W456" s="1"/>
    </row>
    <row r="457" spans="1:23" ht="14.25" customHeight="1">
      <c r="A457" s="1"/>
      <c r="B457" s="1"/>
      <c r="C457" s="46"/>
      <c r="D457" s="1"/>
      <c r="E457" s="1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1"/>
      <c r="W457" s="1"/>
    </row>
    <row r="458" spans="1:23" ht="14.25" customHeight="1">
      <c r="A458" s="1"/>
      <c r="B458" s="1"/>
      <c r="C458" s="46"/>
      <c r="D458" s="1"/>
      <c r="E458" s="1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1"/>
      <c r="W458" s="1"/>
    </row>
    <row r="459" spans="1:23" ht="14.25" customHeight="1">
      <c r="A459" s="1"/>
      <c r="B459" s="1"/>
      <c r="C459" s="46"/>
      <c r="D459" s="1"/>
      <c r="E459" s="1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1"/>
      <c r="W459" s="1"/>
    </row>
    <row r="460" spans="1:23" ht="14.25" customHeight="1">
      <c r="A460" s="1"/>
      <c r="B460" s="1"/>
      <c r="C460" s="46"/>
      <c r="D460" s="1"/>
      <c r="E460" s="1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1"/>
      <c r="W460" s="1"/>
    </row>
    <row r="461" spans="1:23" ht="14.25" customHeight="1">
      <c r="A461" s="1"/>
      <c r="B461" s="1"/>
      <c r="C461" s="46"/>
      <c r="D461" s="1"/>
      <c r="E461" s="1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1"/>
      <c r="W461" s="1"/>
    </row>
    <row r="462" spans="1:23" ht="14.25" customHeight="1">
      <c r="A462" s="1"/>
      <c r="B462" s="1"/>
      <c r="C462" s="46"/>
      <c r="D462" s="1"/>
      <c r="E462" s="1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1"/>
      <c r="W462" s="1"/>
    </row>
    <row r="463" spans="1:23" ht="14.25" customHeight="1">
      <c r="A463" s="1"/>
      <c r="B463" s="1"/>
      <c r="C463" s="46"/>
      <c r="D463" s="1"/>
      <c r="E463" s="1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1"/>
      <c r="W463" s="1"/>
    </row>
    <row r="464" spans="1:23" ht="14.25" customHeight="1">
      <c r="A464" s="1"/>
      <c r="B464" s="1"/>
      <c r="C464" s="46"/>
      <c r="D464" s="1"/>
      <c r="E464" s="1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1"/>
      <c r="W464" s="1"/>
    </row>
    <row r="465" spans="1:23" ht="14.25" customHeight="1">
      <c r="A465" s="1"/>
      <c r="B465" s="1"/>
      <c r="C465" s="46"/>
      <c r="D465" s="1"/>
      <c r="E465" s="1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1"/>
      <c r="W465" s="1"/>
    </row>
    <row r="466" spans="1:23" ht="14.25" customHeight="1">
      <c r="A466" s="1"/>
      <c r="B466" s="1"/>
      <c r="C466" s="46"/>
      <c r="D466" s="1"/>
      <c r="E466" s="1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1"/>
      <c r="W466" s="1"/>
    </row>
    <row r="467" spans="1:23" ht="14.25" customHeight="1">
      <c r="A467" s="1"/>
      <c r="B467" s="1"/>
      <c r="C467" s="46"/>
      <c r="D467" s="1"/>
      <c r="E467" s="1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1"/>
      <c r="W467" s="1"/>
    </row>
    <row r="468" spans="1:23" ht="14.25" customHeight="1">
      <c r="A468" s="1"/>
      <c r="B468" s="1"/>
      <c r="C468" s="46"/>
      <c r="D468" s="1"/>
      <c r="E468" s="1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1"/>
      <c r="W468" s="1"/>
    </row>
    <row r="469" spans="1:23" ht="14.25" customHeight="1">
      <c r="A469" s="1"/>
      <c r="B469" s="1"/>
      <c r="C469" s="46"/>
      <c r="D469" s="1"/>
      <c r="E469" s="1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1"/>
      <c r="W469" s="1"/>
    </row>
    <row r="470" spans="1:23" ht="14.25" customHeight="1">
      <c r="A470" s="1"/>
      <c r="B470" s="1"/>
      <c r="C470" s="46"/>
      <c r="D470" s="1"/>
      <c r="E470" s="1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1"/>
      <c r="W470" s="1"/>
    </row>
    <row r="471" spans="1:23" ht="14.25" customHeight="1">
      <c r="A471" s="1"/>
      <c r="B471" s="1"/>
      <c r="C471" s="46"/>
      <c r="D471" s="1"/>
      <c r="E471" s="1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1"/>
      <c r="W471" s="1"/>
    </row>
    <row r="472" spans="1:23" ht="14.25" customHeight="1">
      <c r="A472" s="1"/>
      <c r="B472" s="1"/>
      <c r="C472" s="46"/>
      <c r="D472" s="1"/>
      <c r="E472" s="1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1"/>
      <c r="W472" s="1"/>
    </row>
    <row r="473" spans="1:23" ht="14.25" customHeight="1">
      <c r="A473" s="1"/>
      <c r="B473" s="1"/>
      <c r="C473" s="46"/>
      <c r="D473" s="1"/>
      <c r="E473" s="1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1"/>
      <c r="W473" s="1"/>
    </row>
    <row r="474" spans="1:23" ht="14.25" customHeight="1">
      <c r="A474" s="1"/>
      <c r="B474" s="1"/>
      <c r="C474" s="46"/>
      <c r="D474" s="1"/>
      <c r="E474" s="1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1"/>
      <c r="W474" s="1"/>
    </row>
    <row r="475" spans="1:23" ht="14.25" customHeight="1">
      <c r="A475" s="1"/>
      <c r="B475" s="1"/>
      <c r="C475" s="46"/>
      <c r="D475" s="1"/>
      <c r="E475" s="1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1"/>
      <c r="W475" s="1"/>
    </row>
    <row r="476" spans="1:23" ht="14.25" customHeight="1">
      <c r="A476" s="1"/>
      <c r="B476" s="1"/>
      <c r="C476" s="46"/>
      <c r="D476" s="1"/>
      <c r="E476" s="1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1"/>
      <c r="W476" s="1"/>
    </row>
    <row r="477" spans="1:23" ht="14.25" customHeight="1">
      <c r="A477" s="1"/>
      <c r="B477" s="1"/>
      <c r="C477" s="46"/>
      <c r="D477" s="1"/>
      <c r="E477" s="1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1"/>
      <c r="W477" s="1"/>
    </row>
    <row r="478" spans="1:23" ht="14.25" customHeight="1">
      <c r="A478" s="1"/>
      <c r="B478" s="1"/>
      <c r="C478" s="46"/>
      <c r="D478" s="1"/>
      <c r="E478" s="1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1"/>
      <c r="W478" s="1"/>
    </row>
    <row r="479" spans="1:23" ht="14.25" customHeight="1">
      <c r="A479" s="1"/>
      <c r="B479" s="1"/>
      <c r="C479" s="46"/>
      <c r="D479" s="1"/>
      <c r="E479" s="1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1"/>
      <c r="W479" s="1"/>
    </row>
    <row r="480" spans="1:23" ht="14.25" customHeight="1">
      <c r="A480" s="1"/>
      <c r="B480" s="1"/>
      <c r="C480" s="46"/>
      <c r="D480" s="1"/>
      <c r="E480" s="1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1"/>
      <c r="W480" s="1"/>
    </row>
    <row r="481" spans="1:23" ht="14.25" customHeight="1">
      <c r="A481" s="1"/>
      <c r="B481" s="1"/>
      <c r="C481" s="46"/>
      <c r="D481" s="1"/>
      <c r="E481" s="1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1"/>
      <c r="W481" s="1"/>
    </row>
    <row r="482" spans="1:23" ht="14.25" customHeight="1">
      <c r="A482" s="1"/>
      <c r="B482" s="1"/>
      <c r="C482" s="46"/>
      <c r="D482" s="1"/>
      <c r="E482" s="1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1"/>
      <c r="W482" s="1"/>
    </row>
    <row r="483" spans="1:23" ht="14.25" customHeight="1">
      <c r="A483" s="1"/>
      <c r="B483" s="1"/>
      <c r="C483" s="46"/>
      <c r="D483" s="1"/>
      <c r="E483" s="1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1"/>
      <c r="W483" s="1"/>
    </row>
    <row r="484" spans="1:23" ht="14.25" customHeight="1">
      <c r="A484" s="1"/>
      <c r="B484" s="1"/>
      <c r="C484" s="46"/>
      <c r="D484" s="1"/>
      <c r="E484" s="1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1"/>
      <c r="W484" s="1"/>
    </row>
    <row r="485" spans="1:23" ht="14.25" customHeight="1">
      <c r="A485" s="1"/>
      <c r="B485" s="1"/>
      <c r="C485" s="46"/>
      <c r="D485" s="1"/>
      <c r="E485" s="1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1"/>
      <c r="W485" s="1"/>
    </row>
    <row r="486" spans="1:23" ht="14.25" customHeight="1">
      <c r="A486" s="1"/>
      <c r="B486" s="1"/>
      <c r="C486" s="46"/>
      <c r="D486" s="1"/>
      <c r="E486" s="1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1"/>
      <c r="W486" s="1"/>
    </row>
    <row r="487" spans="1:23" ht="14.25" customHeight="1">
      <c r="A487" s="1"/>
      <c r="B487" s="1"/>
      <c r="C487" s="46"/>
      <c r="D487" s="1"/>
      <c r="E487" s="1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1"/>
      <c r="W487" s="1"/>
    </row>
    <row r="488" spans="1:23" ht="14.25" customHeight="1">
      <c r="A488" s="1"/>
      <c r="B488" s="1"/>
      <c r="C488" s="46"/>
      <c r="D488" s="1"/>
      <c r="E488" s="1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1"/>
      <c r="W488" s="1"/>
    </row>
    <row r="489" spans="1:23" ht="14.25" customHeight="1">
      <c r="A489" s="1"/>
      <c r="B489" s="1"/>
      <c r="C489" s="46"/>
      <c r="D489" s="1"/>
      <c r="E489" s="1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1"/>
      <c r="W489" s="1"/>
    </row>
    <row r="490" spans="1:23" ht="14.25" customHeight="1">
      <c r="A490" s="1"/>
      <c r="B490" s="1"/>
      <c r="C490" s="46"/>
      <c r="D490" s="1"/>
      <c r="E490" s="1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1"/>
      <c r="W490" s="1"/>
    </row>
    <row r="491" spans="1:23" ht="14.25" customHeight="1">
      <c r="A491" s="1"/>
      <c r="B491" s="1"/>
      <c r="C491" s="46"/>
      <c r="D491" s="1"/>
      <c r="E491" s="1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1"/>
      <c r="W491" s="1"/>
    </row>
    <row r="492" spans="1:23" ht="14.25" customHeight="1">
      <c r="A492" s="1"/>
      <c r="B492" s="1"/>
      <c r="C492" s="46"/>
      <c r="D492" s="1"/>
      <c r="E492" s="1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1"/>
      <c r="W492" s="1"/>
    </row>
    <row r="493" spans="1:23" ht="14.25" customHeight="1">
      <c r="A493" s="1"/>
      <c r="B493" s="1"/>
      <c r="C493" s="46"/>
      <c r="D493" s="1"/>
      <c r="E493" s="1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1"/>
      <c r="W493" s="1"/>
    </row>
    <row r="494" spans="1:23" ht="14.25" customHeight="1">
      <c r="A494" s="1"/>
      <c r="B494" s="1"/>
      <c r="C494" s="46"/>
      <c r="D494" s="1"/>
      <c r="E494" s="1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1"/>
      <c r="W494" s="1"/>
    </row>
    <row r="495" spans="1:23" ht="14.25" customHeight="1">
      <c r="A495" s="1"/>
      <c r="B495" s="1"/>
      <c r="C495" s="46"/>
      <c r="D495" s="1"/>
      <c r="E495" s="1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1"/>
      <c r="W495" s="1"/>
    </row>
    <row r="496" spans="1:23" ht="14.25" customHeight="1">
      <c r="A496" s="1"/>
      <c r="B496" s="1"/>
      <c r="C496" s="46"/>
      <c r="D496" s="1"/>
      <c r="E496" s="1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1"/>
      <c r="W496" s="1"/>
    </row>
    <row r="497" spans="1:23" ht="14.25" customHeight="1">
      <c r="A497" s="1"/>
      <c r="B497" s="1"/>
      <c r="C497" s="46"/>
      <c r="D497" s="1"/>
      <c r="E497" s="1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1"/>
      <c r="W497" s="1"/>
    </row>
    <row r="498" spans="1:23" ht="14.25" customHeight="1">
      <c r="A498" s="1"/>
      <c r="B498" s="1"/>
      <c r="C498" s="46"/>
      <c r="D498" s="1"/>
      <c r="E498" s="1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1"/>
      <c r="W498" s="1"/>
    </row>
    <row r="499" spans="1:23" ht="14.25" customHeight="1">
      <c r="A499" s="1"/>
      <c r="B499" s="1"/>
      <c r="C499" s="46"/>
      <c r="D499" s="1"/>
      <c r="E499" s="1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1"/>
      <c r="W499" s="1"/>
    </row>
    <row r="500" spans="1:23" ht="14.25" customHeight="1">
      <c r="A500" s="1"/>
      <c r="B500" s="1"/>
      <c r="C500" s="46"/>
      <c r="D500" s="1"/>
      <c r="E500" s="1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1"/>
      <c r="W500" s="1"/>
    </row>
    <row r="501" spans="1:23" ht="14.25" customHeight="1">
      <c r="A501" s="1"/>
      <c r="B501" s="1"/>
      <c r="C501" s="46"/>
      <c r="D501" s="1"/>
      <c r="E501" s="1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1"/>
      <c r="W501" s="1"/>
    </row>
    <row r="502" spans="1:23" ht="14.25" customHeight="1">
      <c r="A502" s="1"/>
      <c r="B502" s="1"/>
      <c r="C502" s="46"/>
      <c r="D502" s="1"/>
      <c r="E502" s="1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1"/>
      <c r="W502" s="1"/>
    </row>
    <row r="503" spans="1:23" ht="14.25" customHeight="1">
      <c r="A503" s="1"/>
      <c r="B503" s="1"/>
      <c r="C503" s="46"/>
      <c r="D503" s="1"/>
      <c r="E503" s="1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1"/>
      <c r="W503" s="1"/>
    </row>
    <row r="504" spans="1:23" ht="14.25" customHeight="1">
      <c r="A504" s="1"/>
      <c r="B504" s="1"/>
      <c r="C504" s="46"/>
      <c r="D504" s="1"/>
      <c r="E504" s="1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1"/>
      <c r="W504" s="1"/>
    </row>
    <row r="505" spans="1:23" ht="14.25" customHeight="1">
      <c r="A505" s="1"/>
      <c r="B505" s="1"/>
      <c r="C505" s="46"/>
      <c r="D505" s="1"/>
      <c r="E505" s="1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1"/>
      <c r="W505" s="1"/>
    </row>
    <row r="506" spans="1:23" ht="14.25" customHeight="1">
      <c r="A506" s="1"/>
      <c r="B506" s="1"/>
      <c r="C506" s="46"/>
      <c r="D506" s="1"/>
      <c r="E506" s="1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1"/>
      <c r="W506" s="1"/>
    </row>
    <row r="507" spans="1:23" ht="14.25" customHeight="1">
      <c r="A507" s="1"/>
      <c r="B507" s="1"/>
      <c r="C507" s="46"/>
      <c r="D507" s="1"/>
      <c r="E507" s="1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1"/>
      <c r="W507" s="1"/>
    </row>
    <row r="508" spans="1:23" ht="14.25" customHeight="1">
      <c r="A508" s="1"/>
      <c r="B508" s="1"/>
      <c r="C508" s="46"/>
      <c r="D508" s="1"/>
      <c r="E508" s="1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1"/>
      <c r="W508" s="1"/>
    </row>
    <row r="509" spans="1:23" ht="14.25" customHeight="1">
      <c r="A509" s="1"/>
      <c r="B509" s="1"/>
      <c r="C509" s="46"/>
      <c r="D509" s="1"/>
      <c r="E509" s="1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1"/>
      <c r="W509" s="1"/>
    </row>
    <row r="510" spans="1:23" ht="14.25" customHeight="1">
      <c r="A510" s="1"/>
      <c r="B510" s="1"/>
      <c r="C510" s="46"/>
      <c r="D510" s="1"/>
      <c r="E510" s="1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1"/>
      <c r="W510" s="1"/>
    </row>
    <row r="511" spans="1:23" ht="14.25" customHeight="1">
      <c r="A511" s="1"/>
      <c r="B511" s="1"/>
      <c r="C511" s="46"/>
      <c r="D511" s="1"/>
      <c r="E511" s="1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1"/>
      <c r="W511" s="1"/>
    </row>
    <row r="512" spans="1:23" ht="14.25" customHeight="1">
      <c r="A512" s="1"/>
      <c r="B512" s="1"/>
      <c r="C512" s="46"/>
      <c r="D512" s="1"/>
      <c r="E512" s="1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1"/>
      <c r="W512" s="1"/>
    </row>
    <row r="513" spans="1:23" ht="14.25" customHeight="1">
      <c r="A513" s="1"/>
      <c r="B513" s="1"/>
      <c r="C513" s="46"/>
      <c r="D513" s="1"/>
      <c r="E513" s="1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1"/>
      <c r="W513" s="1"/>
    </row>
    <row r="514" spans="1:23" ht="14.25" customHeight="1">
      <c r="A514" s="1"/>
      <c r="B514" s="1"/>
      <c r="C514" s="46"/>
      <c r="D514" s="1"/>
      <c r="E514" s="1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1"/>
      <c r="W514" s="1"/>
    </row>
    <row r="515" spans="1:23" ht="14.25" customHeight="1">
      <c r="A515" s="1"/>
      <c r="B515" s="1"/>
      <c r="C515" s="46"/>
      <c r="D515" s="1"/>
      <c r="E515" s="1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1"/>
      <c r="W515" s="1"/>
    </row>
    <row r="516" spans="1:23" ht="14.25" customHeight="1">
      <c r="A516" s="1"/>
      <c r="B516" s="1"/>
      <c r="C516" s="46"/>
      <c r="D516" s="1"/>
      <c r="E516" s="1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1"/>
      <c r="W516" s="1"/>
    </row>
    <row r="517" spans="1:23" ht="14.25" customHeight="1">
      <c r="A517" s="1"/>
      <c r="B517" s="1"/>
      <c r="C517" s="46"/>
      <c r="D517" s="1"/>
      <c r="E517" s="1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1"/>
      <c r="W517" s="1"/>
    </row>
    <row r="518" spans="1:23" ht="14.25" customHeight="1">
      <c r="A518" s="1"/>
      <c r="B518" s="1"/>
      <c r="C518" s="46"/>
      <c r="D518" s="1"/>
      <c r="E518" s="1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1"/>
      <c r="W518" s="1"/>
    </row>
    <row r="519" spans="1:23" ht="14.25" customHeight="1">
      <c r="A519" s="1"/>
      <c r="B519" s="1"/>
      <c r="C519" s="46"/>
      <c r="D519" s="1"/>
      <c r="E519" s="1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1"/>
      <c r="W519" s="1"/>
    </row>
    <row r="520" spans="1:23" ht="14.25" customHeight="1">
      <c r="A520" s="1"/>
      <c r="B520" s="1"/>
      <c r="C520" s="46"/>
      <c r="D520" s="1"/>
      <c r="E520" s="1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1"/>
      <c r="W520" s="1"/>
    </row>
    <row r="521" spans="1:23" ht="14.25" customHeight="1">
      <c r="A521" s="1"/>
      <c r="B521" s="1"/>
      <c r="C521" s="46"/>
      <c r="D521" s="1"/>
      <c r="E521" s="1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1"/>
      <c r="W521" s="1"/>
    </row>
    <row r="522" spans="1:23" ht="14.25" customHeight="1">
      <c r="A522" s="1"/>
      <c r="B522" s="1"/>
      <c r="C522" s="46"/>
      <c r="D522" s="1"/>
      <c r="E522" s="1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1"/>
      <c r="W522" s="1"/>
    </row>
    <row r="523" spans="1:23" ht="14.25" customHeight="1">
      <c r="A523" s="1"/>
      <c r="B523" s="1"/>
      <c r="C523" s="46"/>
      <c r="D523" s="1"/>
      <c r="E523" s="1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1"/>
      <c r="W523" s="1"/>
    </row>
    <row r="524" spans="1:23" ht="14.25" customHeight="1">
      <c r="A524" s="1"/>
      <c r="B524" s="1"/>
      <c r="C524" s="46"/>
      <c r="D524" s="1"/>
      <c r="E524" s="1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1"/>
      <c r="W524" s="1"/>
    </row>
    <row r="525" spans="1:23" ht="14.25" customHeight="1">
      <c r="A525" s="1"/>
      <c r="B525" s="1"/>
      <c r="C525" s="46"/>
      <c r="D525" s="1"/>
      <c r="E525" s="1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1"/>
      <c r="W525" s="1"/>
    </row>
    <row r="526" spans="1:23" ht="14.25" customHeight="1">
      <c r="A526" s="1"/>
      <c r="B526" s="1"/>
      <c r="C526" s="46"/>
      <c r="D526" s="1"/>
      <c r="E526" s="1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1"/>
      <c r="W526" s="1"/>
    </row>
    <row r="527" spans="1:23" ht="14.25" customHeight="1">
      <c r="A527" s="1"/>
      <c r="B527" s="1"/>
      <c r="C527" s="46"/>
      <c r="D527" s="1"/>
      <c r="E527" s="1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1"/>
      <c r="W527" s="1"/>
    </row>
    <row r="528" spans="1:23" ht="14.25" customHeight="1">
      <c r="A528" s="1"/>
      <c r="B528" s="1"/>
      <c r="C528" s="46"/>
      <c r="D528" s="1"/>
      <c r="E528" s="1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1"/>
      <c r="W528" s="1"/>
    </row>
    <row r="529" spans="1:23" ht="14.25" customHeight="1">
      <c r="A529" s="1"/>
      <c r="B529" s="1"/>
      <c r="C529" s="46"/>
      <c r="D529" s="1"/>
      <c r="E529" s="1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1"/>
      <c r="W529" s="1"/>
    </row>
    <row r="530" spans="1:23" ht="14.25" customHeight="1">
      <c r="A530" s="1"/>
      <c r="B530" s="1"/>
      <c r="C530" s="46"/>
      <c r="D530" s="1"/>
      <c r="E530" s="1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1"/>
      <c r="W530" s="1"/>
    </row>
    <row r="531" spans="1:23" ht="14.25" customHeight="1">
      <c r="A531" s="1"/>
      <c r="B531" s="1"/>
      <c r="C531" s="46"/>
      <c r="D531" s="1"/>
      <c r="E531" s="1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1"/>
      <c r="W531" s="1"/>
    </row>
    <row r="532" spans="1:23" ht="14.25" customHeight="1">
      <c r="A532" s="1"/>
      <c r="B532" s="1"/>
      <c r="C532" s="46"/>
      <c r="D532" s="1"/>
      <c r="E532" s="1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1"/>
      <c r="W532" s="1"/>
    </row>
    <row r="533" spans="1:23" ht="14.25" customHeight="1">
      <c r="A533" s="1"/>
      <c r="B533" s="1"/>
      <c r="C533" s="46"/>
      <c r="D533" s="1"/>
      <c r="E533" s="1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1"/>
      <c r="W533" s="1"/>
    </row>
    <row r="534" spans="1:23" ht="14.25" customHeight="1">
      <c r="A534" s="1"/>
      <c r="B534" s="1"/>
      <c r="C534" s="46"/>
      <c r="D534" s="1"/>
      <c r="E534" s="1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1"/>
      <c r="W534" s="1"/>
    </row>
    <row r="535" spans="1:23" ht="14.25" customHeight="1">
      <c r="A535" s="1"/>
      <c r="B535" s="1"/>
      <c r="C535" s="46"/>
      <c r="D535" s="1"/>
      <c r="E535" s="1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1"/>
      <c r="W535" s="1"/>
    </row>
    <row r="536" spans="1:23" ht="14.25" customHeight="1">
      <c r="A536" s="1"/>
      <c r="B536" s="1"/>
      <c r="C536" s="46"/>
      <c r="D536" s="1"/>
      <c r="E536" s="1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1"/>
      <c r="W536" s="1"/>
    </row>
    <row r="537" spans="1:23" ht="14.25" customHeight="1">
      <c r="A537" s="1"/>
      <c r="B537" s="1"/>
      <c r="C537" s="46"/>
      <c r="D537" s="1"/>
      <c r="E537" s="1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1"/>
      <c r="W537" s="1"/>
    </row>
    <row r="538" spans="1:23" ht="14.25" customHeight="1">
      <c r="A538" s="1"/>
      <c r="B538" s="1"/>
      <c r="C538" s="46"/>
      <c r="D538" s="1"/>
      <c r="E538" s="1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1"/>
      <c r="W538" s="1"/>
    </row>
    <row r="539" spans="1:23" ht="14.25" customHeight="1">
      <c r="A539" s="1"/>
      <c r="B539" s="1"/>
      <c r="C539" s="46"/>
      <c r="D539" s="1"/>
      <c r="E539" s="1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1"/>
      <c r="W539" s="1"/>
    </row>
    <row r="540" spans="1:23" ht="14.25" customHeight="1">
      <c r="A540" s="1"/>
      <c r="B540" s="1"/>
      <c r="C540" s="46"/>
      <c r="D540" s="1"/>
      <c r="E540" s="1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1"/>
      <c r="W540" s="1"/>
    </row>
    <row r="541" spans="1:23" ht="14.25" customHeight="1">
      <c r="A541" s="1"/>
      <c r="B541" s="1"/>
      <c r="C541" s="46"/>
      <c r="D541" s="1"/>
      <c r="E541" s="1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1"/>
      <c r="W541" s="1"/>
    </row>
    <row r="542" spans="1:23" ht="14.25" customHeight="1">
      <c r="A542" s="1"/>
      <c r="B542" s="1"/>
      <c r="C542" s="46"/>
      <c r="D542" s="1"/>
      <c r="E542" s="1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1"/>
      <c r="W542" s="1"/>
    </row>
    <row r="543" spans="1:23" ht="14.25" customHeight="1">
      <c r="A543" s="1"/>
      <c r="B543" s="1"/>
      <c r="C543" s="46"/>
      <c r="D543" s="1"/>
      <c r="E543" s="1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1"/>
      <c r="W543" s="1"/>
    </row>
    <row r="544" spans="1:23" ht="14.25" customHeight="1">
      <c r="A544" s="1"/>
      <c r="B544" s="1"/>
      <c r="C544" s="46"/>
      <c r="D544" s="1"/>
      <c r="E544" s="1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1"/>
      <c r="W544" s="1"/>
    </row>
    <row r="545" spans="1:23" ht="14.25" customHeight="1">
      <c r="A545" s="1"/>
      <c r="B545" s="1"/>
      <c r="C545" s="46"/>
      <c r="D545" s="1"/>
      <c r="E545" s="1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1"/>
      <c r="W545" s="1"/>
    </row>
    <row r="546" spans="1:23" ht="14.25" customHeight="1">
      <c r="A546" s="1"/>
      <c r="B546" s="1"/>
      <c r="C546" s="46"/>
      <c r="D546" s="1"/>
      <c r="E546" s="1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1"/>
      <c r="W546" s="1"/>
    </row>
    <row r="547" spans="1:23" ht="14.25" customHeight="1">
      <c r="A547" s="1"/>
      <c r="B547" s="1"/>
      <c r="C547" s="46"/>
      <c r="D547" s="1"/>
      <c r="E547" s="1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1"/>
      <c r="W547" s="1"/>
    </row>
    <row r="548" spans="1:23" ht="14.25" customHeight="1">
      <c r="A548" s="1"/>
      <c r="B548" s="1"/>
      <c r="C548" s="46"/>
      <c r="D548" s="1"/>
      <c r="E548" s="1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1"/>
      <c r="W548" s="1"/>
    </row>
    <row r="549" spans="1:23" ht="14.25" customHeight="1">
      <c r="A549" s="1"/>
      <c r="B549" s="1"/>
      <c r="C549" s="46"/>
      <c r="D549" s="1"/>
      <c r="E549" s="1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1"/>
      <c r="W549" s="1"/>
    </row>
    <row r="550" spans="1:23" ht="14.25" customHeight="1">
      <c r="A550" s="1"/>
      <c r="B550" s="1"/>
      <c r="C550" s="46"/>
      <c r="D550" s="1"/>
      <c r="E550" s="1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1"/>
      <c r="W550" s="1"/>
    </row>
    <row r="551" spans="1:23" ht="14.25" customHeight="1">
      <c r="A551" s="1"/>
      <c r="B551" s="1"/>
      <c r="C551" s="46"/>
      <c r="D551" s="1"/>
      <c r="E551" s="1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1"/>
      <c r="W551" s="1"/>
    </row>
    <row r="552" spans="1:23" ht="14.25" customHeight="1">
      <c r="A552" s="1"/>
      <c r="B552" s="1"/>
      <c r="C552" s="46"/>
      <c r="D552" s="1"/>
      <c r="E552" s="1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1"/>
      <c r="W552" s="1"/>
    </row>
    <row r="553" spans="1:23" ht="14.25" customHeight="1">
      <c r="A553" s="1"/>
      <c r="B553" s="1"/>
      <c r="C553" s="46"/>
      <c r="D553" s="1"/>
      <c r="E553" s="1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1"/>
      <c r="W553" s="1"/>
    </row>
    <row r="554" spans="1:23" ht="14.25" customHeight="1">
      <c r="A554" s="1"/>
      <c r="B554" s="1"/>
      <c r="C554" s="46"/>
      <c r="D554" s="1"/>
      <c r="E554" s="1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1"/>
      <c r="W554" s="1"/>
    </row>
    <row r="555" spans="1:23" ht="14.25" customHeight="1">
      <c r="A555" s="1"/>
      <c r="B555" s="1"/>
      <c r="C555" s="46"/>
      <c r="D555" s="1"/>
      <c r="E555" s="1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1"/>
      <c r="W555" s="1"/>
    </row>
    <row r="556" spans="1:23" ht="14.25" customHeight="1">
      <c r="A556" s="1"/>
      <c r="B556" s="1"/>
      <c r="C556" s="46"/>
      <c r="D556" s="1"/>
      <c r="E556" s="1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1"/>
      <c r="W556" s="1"/>
    </row>
    <row r="557" spans="1:23" ht="14.25" customHeight="1">
      <c r="A557" s="1"/>
      <c r="B557" s="1"/>
      <c r="C557" s="46"/>
      <c r="D557" s="1"/>
      <c r="E557" s="1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1"/>
      <c r="W557" s="1"/>
    </row>
    <row r="558" spans="1:23" ht="14.25" customHeight="1">
      <c r="A558" s="1"/>
      <c r="B558" s="1"/>
      <c r="C558" s="46"/>
      <c r="D558" s="1"/>
      <c r="E558" s="1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1"/>
      <c r="W558" s="1"/>
    </row>
    <row r="559" spans="1:23" ht="14.25" customHeight="1">
      <c r="A559" s="1"/>
      <c r="B559" s="1"/>
      <c r="C559" s="46"/>
      <c r="D559" s="1"/>
      <c r="E559" s="1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1"/>
      <c r="W559" s="1"/>
    </row>
    <row r="560" spans="1:23" ht="14.25" customHeight="1">
      <c r="A560" s="1"/>
      <c r="B560" s="1"/>
      <c r="C560" s="46"/>
      <c r="D560" s="1"/>
      <c r="E560" s="1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1"/>
      <c r="W560" s="1"/>
    </row>
    <row r="561" spans="1:23" ht="14.25" customHeight="1">
      <c r="A561" s="1"/>
      <c r="B561" s="1"/>
      <c r="C561" s="46"/>
      <c r="D561" s="1"/>
      <c r="E561" s="1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1"/>
      <c r="W561" s="1"/>
    </row>
    <row r="562" spans="1:23" ht="14.25" customHeight="1">
      <c r="A562" s="1"/>
      <c r="B562" s="1"/>
      <c r="C562" s="46"/>
      <c r="D562" s="1"/>
      <c r="E562" s="1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1"/>
      <c r="W562" s="1"/>
    </row>
    <row r="563" spans="1:23" ht="14.25" customHeight="1">
      <c r="A563" s="1"/>
      <c r="B563" s="1"/>
      <c r="C563" s="46"/>
      <c r="D563" s="1"/>
      <c r="E563" s="1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1"/>
      <c r="W563" s="1"/>
    </row>
    <row r="564" spans="1:23" ht="14.25" customHeight="1">
      <c r="A564" s="1"/>
      <c r="B564" s="1"/>
      <c r="C564" s="46"/>
      <c r="D564" s="1"/>
      <c r="E564" s="1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1"/>
      <c r="W564" s="1"/>
    </row>
    <row r="565" spans="1:23" ht="14.25" customHeight="1">
      <c r="A565" s="1"/>
      <c r="B565" s="1"/>
      <c r="C565" s="46"/>
      <c r="D565" s="1"/>
      <c r="E565" s="1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1"/>
      <c r="W565" s="1"/>
    </row>
    <row r="566" spans="1:23" ht="14.25" customHeight="1">
      <c r="A566" s="1"/>
      <c r="B566" s="1"/>
      <c r="C566" s="46"/>
      <c r="D566" s="1"/>
      <c r="E566" s="1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1"/>
      <c r="W566" s="1"/>
    </row>
    <row r="567" spans="1:23" ht="14.25" customHeight="1">
      <c r="A567" s="1"/>
      <c r="B567" s="1"/>
      <c r="C567" s="46"/>
      <c r="D567" s="1"/>
      <c r="E567" s="1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1"/>
      <c r="W567" s="1"/>
    </row>
    <row r="568" spans="1:23" ht="14.25" customHeight="1">
      <c r="A568" s="1"/>
      <c r="B568" s="1"/>
      <c r="C568" s="46"/>
      <c r="D568" s="1"/>
      <c r="E568" s="1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1"/>
      <c r="W568" s="1"/>
    </row>
    <row r="569" spans="1:23" ht="14.25" customHeight="1">
      <c r="A569" s="1"/>
      <c r="B569" s="1"/>
      <c r="C569" s="46"/>
      <c r="D569" s="1"/>
      <c r="E569" s="1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1"/>
      <c r="W569" s="1"/>
    </row>
    <row r="570" spans="1:23" ht="14.25" customHeight="1">
      <c r="A570" s="1"/>
      <c r="B570" s="1"/>
      <c r="C570" s="46"/>
      <c r="D570" s="1"/>
      <c r="E570" s="1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1"/>
      <c r="W570" s="1"/>
    </row>
    <row r="571" spans="1:23" ht="14.25" customHeight="1">
      <c r="A571" s="1"/>
      <c r="B571" s="1"/>
      <c r="C571" s="46"/>
      <c r="D571" s="1"/>
      <c r="E571" s="1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1"/>
      <c r="W571" s="1"/>
    </row>
    <row r="572" spans="1:23" ht="14.25" customHeight="1">
      <c r="A572" s="1"/>
      <c r="B572" s="1"/>
      <c r="C572" s="46"/>
      <c r="D572" s="1"/>
      <c r="E572" s="1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1"/>
      <c r="W572" s="1"/>
    </row>
    <row r="573" spans="1:23" ht="14.25" customHeight="1">
      <c r="A573" s="1"/>
      <c r="B573" s="1"/>
      <c r="C573" s="46"/>
      <c r="D573" s="1"/>
      <c r="E573" s="1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1"/>
      <c r="W573" s="1"/>
    </row>
    <row r="574" spans="1:23" ht="14.25" customHeight="1">
      <c r="A574" s="1"/>
      <c r="B574" s="1"/>
      <c r="C574" s="46"/>
      <c r="D574" s="1"/>
      <c r="E574" s="1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1"/>
      <c r="W574" s="1"/>
    </row>
    <row r="575" spans="1:23" ht="14.25" customHeight="1">
      <c r="A575" s="1"/>
      <c r="B575" s="1"/>
      <c r="C575" s="46"/>
      <c r="D575" s="1"/>
      <c r="E575" s="1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1"/>
      <c r="W575" s="1"/>
    </row>
    <row r="576" spans="1:23" ht="14.25" customHeight="1">
      <c r="A576" s="1"/>
      <c r="B576" s="1"/>
      <c r="C576" s="46"/>
      <c r="D576" s="1"/>
      <c r="E576" s="1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1"/>
      <c r="W576" s="1"/>
    </row>
    <row r="577" spans="1:23" ht="14.25" customHeight="1">
      <c r="A577" s="1"/>
      <c r="B577" s="1"/>
      <c r="C577" s="46"/>
      <c r="D577" s="1"/>
      <c r="E577" s="1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1"/>
      <c r="W577" s="1"/>
    </row>
    <row r="578" spans="1:23" ht="14.25" customHeight="1">
      <c r="A578" s="1"/>
      <c r="B578" s="1"/>
      <c r="C578" s="46"/>
      <c r="D578" s="1"/>
      <c r="E578" s="1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1"/>
      <c r="W578" s="1"/>
    </row>
    <row r="579" spans="1:23" ht="14.25" customHeight="1">
      <c r="A579" s="1"/>
      <c r="B579" s="1"/>
      <c r="C579" s="46"/>
      <c r="D579" s="1"/>
      <c r="E579" s="1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1"/>
      <c r="W579" s="1"/>
    </row>
    <row r="580" spans="1:23" ht="14.25" customHeight="1">
      <c r="A580" s="1"/>
      <c r="B580" s="1"/>
      <c r="C580" s="46"/>
      <c r="D580" s="1"/>
      <c r="E580" s="1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1"/>
      <c r="W580" s="1"/>
    </row>
    <row r="581" spans="1:23" ht="14.25" customHeight="1">
      <c r="A581" s="1"/>
      <c r="B581" s="1"/>
      <c r="C581" s="46"/>
      <c r="D581" s="1"/>
      <c r="E581" s="1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1"/>
      <c r="W581" s="1"/>
    </row>
    <row r="582" spans="1:23" ht="14.25" customHeight="1">
      <c r="A582" s="1"/>
      <c r="B582" s="1"/>
      <c r="C582" s="46"/>
      <c r="D582" s="1"/>
      <c r="E582" s="1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1"/>
      <c r="W582" s="1"/>
    </row>
    <row r="583" spans="1:23" ht="14.25" customHeight="1">
      <c r="A583" s="1"/>
      <c r="B583" s="1"/>
      <c r="C583" s="46"/>
      <c r="D583" s="1"/>
      <c r="E583" s="1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1"/>
      <c r="W583" s="1"/>
    </row>
    <row r="584" spans="1:23" ht="14.25" customHeight="1">
      <c r="A584" s="1"/>
      <c r="B584" s="1"/>
      <c r="C584" s="46"/>
      <c r="D584" s="1"/>
      <c r="E584" s="1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1"/>
      <c r="W584" s="1"/>
    </row>
    <row r="585" spans="1:23" ht="14.25" customHeight="1">
      <c r="A585" s="1"/>
      <c r="B585" s="1"/>
      <c r="C585" s="46"/>
      <c r="D585" s="1"/>
      <c r="E585" s="1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1"/>
      <c r="W585" s="1"/>
    </row>
    <row r="586" spans="1:23" ht="14.25" customHeight="1">
      <c r="A586" s="1"/>
      <c r="B586" s="1"/>
      <c r="C586" s="46"/>
      <c r="D586" s="1"/>
      <c r="E586" s="1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1"/>
      <c r="W586" s="1"/>
    </row>
    <row r="587" spans="1:23" ht="14.25" customHeight="1">
      <c r="A587" s="1"/>
      <c r="B587" s="1"/>
      <c r="C587" s="46"/>
      <c r="D587" s="1"/>
      <c r="E587" s="1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1"/>
      <c r="W587" s="1"/>
    </row>
    <row r="588" spans="1:23" ht="14.25" customHeight="1">
      <c r="A588" s="1"/>
      <c r="B588" s="1"/>
      <c r="C588" s="46"/>
      <c r="D588" s="1"/>
      <c r="E588" s="1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1"/>
      <c r="W588" s="1"/>
    </row>
    <row r="589" spans="1:23" ht="14.25" customHeight="1">
      <c r="A589" s="1"/>
      <c r="B589" s="1"/>
      <c r="C589" s="46"/>
      <c r="D589" s="1"/>
      <c r="E589" s="1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1"/>
      <c r="W589" s="1"/>
    </row>
    <row r="590" spans="1:23" ht="14.25" customHeight="1">
      <c r="A590" s="1"/>
      <c r="B590" s="1"/>
      <c r="C590" s="46"/>
      <c r="D590" s="1"/>
      <c r="E590" s="1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1"/>
      <c r="W590" s="1"/>
    </row>
    <row r="591" spans="1:23" ht="14.25" customHeight="1">
      <c r="A591" s="1"/>
      <c r="B591" s="1"/>
      <c r="C591" s="46"/>
      <c r="D591" s="1"/>
      <c r="E591" s="1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1"/>
      <c r="W591" s="1"/>
    </row>
    <row r="592" spans="1:23" ht="14.25" customHeight="1">
      <c r="A592" s="1"/>
      <c r="B592" s="1"/>
      <c r="C592" s="46"/>
      <c r="D592" s="1"/>
      <c r="E592" s="1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1"/>
      <c r="W592" s="1"/>
    </row>
    <row r="593" spans="1:23" ht="14.25" customHeight="1">
      <c r="A593" s="1"/>
      <c r="B593" s="1"/>
      <c r="C593" s="46"/>
      <c r="D593" s="1"/>
      <c r="E593" s="1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1"/>
      <c r="W593" s="1"/>
    </row>
    <row r="594" spans="1:23" ht="14.25" customHeight="1">
      <c r="A594" s="1"/>
      <c r="B594" s="1"/>
      <c r="C594" s="46"/>
      <c r="D594" s="1"/>
      <c r="E594" s="1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1"/>
      <c r="W594" s="1"/>
    </row>
    <row r="595" spans="1:23" ht="14.25" customHeight="1">
      <c r="A595" s="1"/>
      <c r="B595" s="1"/>
      <c r="C595" s="46"/>
      <c r="D595" s="1"/>
      <c r="E595" s="1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1"/>
      <c r="W595" s="1"/>
    </row>
    <row r="596" spans="1:23" ht="14.25" customHeight="1">
      <c r="A596" s="1"/>
      <c r="B596" s="1"/>
      <c r="C596" s="46"/>
      <c r="D596" s="1"/>
      <c r="E596" s="1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1"/>
      <c r="W596" s="1"/>
    </row>
    <row r="597" spans="1:23" ht="14.25" customHeight="1">
      <c r="A597" s="1"/>
      <c r="B597" s="1"/>
      <c r="C597" s="46"/>
      <c r="D597" s="1"/>
      <c r="E597" s="1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1"/>
      <c r="W597" s="1"/>
    </row>
    <row r="598" spans="1:23" ht="14.25" customHeight="1">
      <c r="A598" s="1"/>
      <c r="B598" s="1"/>
      <c r="C598" s="46"/>
      <c r="D598" s="1"/>
      <c r="E598" s="1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1"/>
      <c r="W598" s="1"/>
    </row>
    <row r="599" spans="1:23" ht="14.25" customHeight="1">
      <c r="A599" s="1"/>
      <c r="B599" s="1"/>
      <c r="C599" s="46"/>
      <c r="D599" s="1"/>
      <c r="E599" s="1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1"/>
      <c r="W599" s="1"/>
    </row>
    <row r="600" spans="1:23" ht="14.25" customHeight="1">
      <c r="A600" s="1"/>
      <c r="B600" s="1"/>
      <c r="C600" s="46"/>
      <c r="D600" s="1"/>
      <c r="E600" s="1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1"/>
      <c r="W600" s="1"/>
    </row>
    <row r="601" spans="1:23" ht="14.25" customHeight="1">
      <c r="A601" s="1"/>
      <c r="B601" s="1"/>
      <c r="C601" s="46"/>
      <c r="D601" s="1"/>
      <c r="E601" s="1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1"/>
      <c r="W601" s="1"/>
    </row>
    <row r="602" spans="1:23" ht="14.25" customHeight="1">
      <c r="A602" s="1"/>
      <c r="B602" s="1"/>
      <c r="C602" s="46"/>
      <c r="D602" s="1"/>
      <c r="E602" s="1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1"/>
      <c r="W602" s="1"/>
    </row>
    <row r="603" spans="1:23" ht="14.25" customHeight="1">
      <c r="A603" s="1"/>
      <c r="B603" s="1"/>
      <c r="C603" s="46"/>
      <c r="D603" s="1"/>
      <c r="E603" s="1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1"/>
      <c r="W603" s="1"/>
    </row>
    <row r="604" spans="1:23" ht="14.25" customHeight="1">
      <c r="A604" s="1"/>
      <c r="B604" s="1"/>
      <c r="C604" s="46"/>
      <c r="D604" s="1"/>
      <c r="E604" s="1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1"/>
      <c r="W604" s="1"/>
    </row>
    <row r="605" spans="1:23" ht="14.25" customHeight="1">
      <c r="A605" s="1"/>
      <c r="B605" s="1"/>
      <c r="C605" s="46"/>
      <c r="D605" s="1"/>
      <c r="E605" s="1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1"/>
      <c r="W605" s="1"/>
    </row>
    <row r="606" spans="1:23" ht="14.25" customHeight="1">
      <c r="A606" s="1"/>
      <c r="B606" s="1"/>
      <c r="C606" s="46"/>
      <c r="D606" s="1"/>
      <c r="E606" s="1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1"/>
      <c r="W606" s="1"/>
    </row>
    <row r="607" spans="1:23" ht="14.25" customHeight="1">
      <c r="A607" s="1"/>
      <c r="B607" s="1"/>
      <c r="C607" s="46"/>
      <c r="D607" s="1"/>
      <c r="E607" s="1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1"/>
      <c r="W607" s="1"/>
    </row>
    <row r="608" spans="1:23" ht="14.25" customHeight="1">
      <c r="A608" s="1"/>
      <c r="B608" s="1"/>
      <c r="C608" s="46"/>
      <c r="D608" s="1"/>
      <c r="E608" s="1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1"/>
      <c r="W608" s="1"/>
    </row>
    <row r="609" spans="1:23" ht="14.25" customHeight="1">
      <c r="A609" s="1"/>
      <c r="B609" s="1"/>
      <c r="C609" s="46"/>
      <c r="D609" s="1"/>
      <c r="E609" s="1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1"/>
      <c r="W609" s="1"/>
    </row>
    <row r="610" spans="1:23" ht="14.25" customHeight="1">
      <c r="A610" s="1"/>
      <c r="B610" s="1"/>
      <c r="C610" s="46"/>
      <c r="D610" s="1"/>
      <c r="E610" s="1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1"/>
      <c r="W610" s="1"/>
    </row>
    <row r="611" spans="1:23" ht="14.25" customHeight="1">
      <c r="A611" s="1"/>
      <c r="B611" s="1"/>
      <c r="C611" s="46"/>
      <c r="D611" s="1"/>
      <c r="E611" s="1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1"/>
      <c r="W611" s="1"/>
    </row>
    <row r="612" spans="1:23" ht="14.25" customHeight="1">
      <c r="A612" s="1"/>
      <c r="B612" s="1"/>
      <c r="C612" s="46"/>
      <c r="D612" s="1"/>
      <c r="E612" s="1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1"/>
      <c r="W612" s="1"/>
    </row>
    <row r="613" spans="1:23" ht="14.25" customHeight="1">
      <c r="A613" s="1"/>
      <c r="B613" s="1"/>
      <c r="C613" s="46"/>
      <c r="D613" s="1"/>
      <c r="E613" s="1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1"/>
      <c r="W613" s="1"/>
    </row>
    <row r="614" spans="1:23" ht="14.25" customHeight="1">
      <c r="A614" s="1"/>
      <c r="B614" s="1"/>
      <c r="C614" s="46"/>
      <c r="D614" s="1"/>
      <c r="E614" s="1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1"/>
      <c r="W614" s="1"/>
    </row>
    <row r="615" spans="1:23" ht="14.25" customHeight="1">
      <c r="A615" s="1"/>
      <c r="B615" s="1"/>
      <c r="C615" s="46"/>
      <c r="D615" s="1"/>
      <c r="E615" s="1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1"/>
      <c r="W615" s="1"/>
    </row>
    <row r="616" spans="1:23" ht="14.25" customHeight="1">
      <c r="A616" s="1"/>
      <c r="B616" s="1"/>
      <c r="C616" s="46"/>
      <c r="D616" s="1"/>
      <c r="E616" s="1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1"/>
      <c r="W616" s="1"/>
    </row>
    <row r="617" spans="1:23" ht="14.25" customHeight="1">
      <c r="A617" s="1"/>
      <c r="B617" s="1"/>
      <c r="C617" s="46"/>
      <c r="D617" s="1"/>
      <c r="E617" s="1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1"/>
      <c r="W617" s="1"/>
    </row>
    <row r="618" spans="1:23" ht="14.25" customHeight="1">
      <c r="A618" s="1"/>
      <c r="B618" s="1"/>
      <c r="C618" s="46"/>
      <c r="D618" s="1"/>
      <c r="E618" s="1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1"/>
      <c r="W618" s="1"/>
    </row>
    <row r="619" spans="1:23" ht="14.25" customHeight="1">
      <c r="A619" s="1"/>
      <c r="B619" s="1"/>
      <c r="C619" s="46"/>
      <c r="D619" s="1"/>
      <c r="E619" s="1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1"/>
      <c r="W619" s="1"/>
    </row>
    <row r="620" spans="1:23" ht="14.25" customHeight="1">
      <c r="A620" s="1"/>
      <c r="B620" s="1"/>
      <c r="C620" s="46"/>
      <c r="D620" s="1"/>
      <c r="E620" s="1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1"/>
      <c r="W620" s="1"/>
    </row>
    <row r="621" spans="1:23" ht="14.25" customHeight="1">
      <c r="A621" s="1"/>
      <c r="B621" s="1"/>
      <c r="C621" s="46"/>
      <c r="D621" s="1"/>
      <c r="E621" s="1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1"/>
      <c r="W621" s="1"/>
    </row>
    <row r="622" spans="1:23" ht="14.25" customHeight="1">
      <c r="A622" s="1"/>
      <c r="B622" s="1"/>
      <c r="C622" s="46"/>
      <c r="D622" s="1"/>
      <c r="E622" s="1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1"/>
      <c r="W622" s="1"/>
    </row>
    <row r="623" spans="1:23" ht="14.25" customHeight="1">
      <c r="A623" s="1"/>
      <c r="B623" s="1"/>
      <c r="C623" s="46"/>
      <c r="D623" s="1"/>
      <c r="E623" s="1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1"/>
      <c r="W623" s="1"/>
    </row>
    <row r="624" spans="1:23" ht="14.25" customHeight="1">
      <c r="A624" s="1"/>
      <c r="B624" s="1"/>
      <c r="C624" s="46"/>
      <c r="D624" s="1"/>
      <c r="E624" s="1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1"/>
      <c r="W624" s="1"/>
    </row>
    <row r="625" spans="1:23" ht="14.25" customHeight="1">
      <c r="A625" s="1"/>
      <c r="B625" s="1"/>
      <c r="C625" s="46"/>
      <c r="D625" s="1"/>
      <c r="E625" s="1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1"/>
      <c r="W625" s="1"/>
    </row>
    <row r="626" spans="1:23" ht="14.25" customHeight="1">
      <c r="A626" s="1"/>
      <c r="B626" s="1"/>
      <c r="C626" s="46"/>
      <c r="D626" s="1"/>
      <c r="E626" s="1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1"/>
      <c r="W626" s="1"/>
    </row>
    <row r="627" spans="1:23" ht="14.25" customHeight="1">
      <c r="A627" s="1"/>
      <c r="B627" s="1"/>
      <c r="C627" s="46"/>
      <c r="D627" s="1"/>
      <c r="E627" s="1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1"/>
      <c r="W627" s="1"/>
    </row>
    <row r="628" spans="1:23" ht="14.25" customHeight="1">
      <c r="A628" s="1"/>
      <c r="B628" s="1"/>
      <c r="C628" s="46"/>
      <c r="D628" s="1"/>
      <c r="E628" s="1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1"/>
      <c r="W628" s="1"/>
    </row>
    <row r="629" spans="1:23" ht="14.25" customHeight="1">
      <c r="A629" s="1"/>
      <c r="B629" s="1"/>
      <c r="C629" s="46"/>
      <c r="D629" s="1"/>
      <c r="E629" s="1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1"/>
      <c r="W629" s="1"/>
    </row>
    <row r="630" spans="1:23" ht="14.25" customHeight="1">
      <c r="A630" s="1"/>
      <c r="B630" s="1"/>
      <c r="C630" s="46"/>
      <c r="D630" s="1"/>
      <c r="E630" s="1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1"/>
      <c r="W630" s="1"/>
    </row>
    <row r="631" spans="1:23" ht="14.25" customHeight="1">
      <c r="A631" s="1"/>
      <c r="B631" s="1"/>
      <c r="C631" s="46"/>
      <c r="D631" s="1"/>
      <c r="E631" s="1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1"/>
      <c r="W631" s="1"/>
    </row>
    <row r="632" spans="1:23" ht="14.25" customHeight="1">
      <c r="A632" s="1"/>
      <c r="B632" s="1"/>
      <c r="C632" s="46"/>
      <c r="D632" s="1"/>
      <c r="E632" s="1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1"/>
      <c r="W632" s="1"/>
    </row>
    <row r="633" spans="1:23" ht="14.25" customHeight="1">
      <c r="A633" s="1"/>
      <c r="B633" s="1"/>
      <c r="C633" s="46"/>
      <c r="D633" s="1"/>
      <c r="E633" s="1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1"/>
      <c r="W633" s="1"/>
    </row>
    <row r="634" spans="1:23" ht="14.25" customHeight="1">
      <c r="A634" s="1"/>
      <c r="B634" s="1"/>
      <c r="C634" s="46"/>
      <c r="D634" s="1"/>
      <c r="E634" s="1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1"/>
      <c r="W634" s="1"/>
    </row>
    <row r="635" spans="1:23" ht="14.25" customHeight="1">
      <c r="A635" s="1"/>
      <c r="B635" s="1"/>
      <c r="C635" s="46"/>
      <c r="D635" s="1"/>
      <c r="E635" s="1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1"/>
      <c r="W635" s="1"/>
    </row>
    <row r="636" spans="1:23" ht="14.25" customHeight="1">
      <c r="A636" s="1"/>
      <c r="B636" s="1"/>
      <c r="C636" s="46"/>
      <c r="D636" s="1"/>
      <c r="E636" s="1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1"/>
      <c r="W636" s="1"/>
    </row>
    <row r="637" spans="1:23" ht="14.25" customHeight="1">
      <c r="A637" s="1"/>
      <c r="B637" s="1"/>
      <c r="C637" s="46"/>
      <c r="D637" s="1"/>
      <c r="E637" s="1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1"/>
      <c r="W637" s="1"/>
    </row>
    <row r="638" spans="1:23" ht="14.25" customHeight="1">
      <c r="A638" s="1"/>
      <c r="B638" s="1"/>
      <c r="C638" s="46"/>
      <c r="D638" s="1"/>
      <c r="E638" s="1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1"/>
      <c r="W638" s="1"/>
    </row>
    <row r="639" spans="1:23" ht="14.25" customHeight="1">
      <c r="A639" s="1"/>
      <c r="B639" s="1"/>
      <c r="C639" s="46"/>
      <c r="D639" s="1"/>
      <c r="E639" s="1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1"/>
      <c r="W639" s="1"/>
    </row>
    <row r="640" spans="1:23" ht="14.25" customHeight="1">
      <c r="A640" s="1"/>
      <c r="B640" s="1"/>
      <c r="C640" s="46"/>
      <c r="D640" s="1"/>
      <c r="E640" s="1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1"/>
      <c r="W640" s="1"/>
    </row>
    <row r="641" spans="1:23" ht="14.25" customHeight="1">
      <c r="A641" s="1"/>
      <c r="B641" s="1"/>
      <c r="C641" s="46"/>
      <c r="D641" s="1"/>
      <c r="E641" s="1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1"/>
      <c r="W641" s="1"/>
    </row>
    <row r="642" spans="1:23" ht="14.25" customHeight="1">
      <c r="A642" s="1"/>
      <c r="B642" s="1"/>
      <c r="C642" s="46"/>
      <c r="D642" s="1"/>
      <c r="E642" s="1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1"/>
      <c r="W642" s="1"/>
    </row>
    <row r="643" spans="1:23" ht="14.25" customHeight="1">
      <c r="A643" s="1"/>
      <c r="B643" s="1"/>
      <c r="C643" s="46"/>
      <c r="D643" s="1"/>
      <c r="E643" s="1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1"/>
      <c r="W643" s="1"/>
    </row>
    <row r="644" spans="1:23" ht="14.25" customHeight="1">
      <c r="A644" s="1"/>
      <c r="B644" s="1"/>
      <c r="C644" s="46"/>
      <c r="D644" s="1"/>
      <c r="E644" s="1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1"/>
      <c r="W644" s="1"/>
    </row>
    <row r="645" spans="1:23" ht="14.25" customHeight="1">
      <c r="A645" s="1"/>
      <c r="B645" s="1"/>
      <c r="C645" s="46"/>
      <c r="D645" s="1"/>
      <c r="E645" s="1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1"/>
      <c r="W645" s="1"/>
    </row>
    <row r="646" spans="1:23" ht="14.25" customHeight="1">
      <c r="A646" s="1"/>
      <c r="B646" s="1"/>
      <c r="C646" s="46"/>
      <c r="D646" s="1"/>
      <c r="E646" s="1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1"/>
      <c r="W646" s="1"/>
    </row>
    <row r="647" spans="1:23" ht="14.25" customHeight="1">
      <c r="A647" s="1"/>
      <c r="B647" s="1"/>
      <c r="C647" s="46"/>
      <c r="D647" s="1"/>
      <c r="E647" s="1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1"/>
      <c r="W647" s="1"/>
    </row>
    <row r="648" spans="1:23" ht="14.25" customHeight="1">
      <c r="A648" s="1"/>
      <c r="B648" s="1"/>
      <c r="C648" s="46"/>
      <c r="D648" s="1"/>
      <c r="E648" s="1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1"/>
      <c r="W648" s="1"/>
    </row>
    <row r="649" spans="1:23" ht="14.25" customHeight="1">
      <c r="A649" s="1"/>
      <c r="B649" s="1"/>
      <c r="C649" s="46"/>
      <c r="D649" s="1"/>
      <c r="E649" s="1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1"/>
      <c r="W649" s="1"/>
    </row>
    <row r="650" spans="1:23" ht="14.25" customHeight="1">
      <c r="A650" s="1"/>
      <c r="B650" s="1"/>
      <c r="C650" s="46"/>
      <c r="D650" s="1"/>
      <c r="E650" s="1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1"/>
      <c r="W650" s="1"/>
    </row>
    <row r="651" spans="1:23" ht="14.25" customHeight="1">
      <c r="A651" s="1"/>
      <c r="B651" s="1"/>
      <c r="C651" s="46"/>
      <c r="D651" s="1"/>
      <c r="E651" s="1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1"/>
      <c r="W651" s="1"/>
    </row>
    <row r="652" spans="1:23" ht="14.25" customHeight="1">
      <c r="A652" s="1"/>
      <c r="B652" s="1"/>
      <c r="C652" s="46"/>
      <c r="D652" s="1"/>
      <c r="E652" s="1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1"/>
      <c r="W652" s="1"/>
    </row>
    <row r="653" spans="1:23" ht="14.25" customHeight="1">
      <c r="A653" s="1"/>
      <c r="B653" s="1"/>
      <c r="C653" s="46"/>
      <c r="D653" s="1"/>
      <c r="E653" s="1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1"/>
      <c r="W653" s="1"/>
    </row>
    <row r="654" spans="1:23" ht="14.25" customHeight="1">
      <c r="A654" s="1"/>
      <c r="B654" s="1"/>
      <c r="C654" s="46"/>
      <c r="D654" s="1"/>
      <c r="E654" s="1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1"/>
      <c r="W654" s="1"/>
    </row>
    <row r="655" spans="1:23" ht="14.25" customHeight="1">
      <c r="A655" s="1"/>
      <c r="B655" s="1"/>
      <c r="C655" s="46"/>
      <c r="D655" s="1"/>
      <c r="E655" s="1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1"/>
      <c r="W655" s="1"/>
    </row>
    <row r="656" spans="1:23" ht="14.25" customHeight="1">
      <c r="A656" s="1"/>
      <c r="B656" s="1"/>
      <c r="C656" s="46"/>
      <c r="D656" s="1"/>
      <c r="E656" s="1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1"/>
      <c r="W656" s="1"/>
    </row>
    <row r="657" spans="1:23" ht="14.25" customHeight="1">
      <c r="A657" s="1"/>
      <c r="B657" s="1"/>
      <c r="C657" s="46"/>
      <c r="D657" s="1"/>
      <c r="E657" s="1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1"/>
      <c r="W657" s="1"/>
    </row>
    <row r="658" spans="1:23" ht="14.25" customHeight="1">
      <c r="A658" s="1"/>
      <c r="B658" s="1"/>
      <c r="C658" s="46"/>
      <c r="D658" s="1"/>
      <c r="E658" s="1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1"/>
      <c r="W658" s="1"/>
    </row>
    <row r="659" spans="1:23" ht="14.25" customHeight="1">
      <c r="A659" s="1"/>
      <c r="B659" s="1"/>
      <c r="C659" s="46"/>
      <c r="D659" s="1"/>
      <c r="E659" s="1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1"/>
      <c r="W659" s="1"/>
    </row>
    <row r="660" spans="1:23" ht="14.25" customHeight="1">
      <c r="A660" s="1"/>
      <c r="B660" s="1"/>
      <c r="C660" s="46"/>
      <c r="D660" s="1"/>
      <c r="E660" s="1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1"/>
      <c r="W660" s="1"/>
    </row>
    <row r="661" spans="1:23" ht="14.25" customHeight="1">
      <c r="A661" s="1"/>
      <c r="B661" s="1"/>
      <c r="C661" s="46"/>
      <c r="D661" s="1"/>
      <c r="E661" s="1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1"/>
      <c r="W661" s="1"/>
    </row>
    <row r="662" spans="1:23" ht="14.25" customHeight="1">
      <c r="A662" s="1"/>
      <c r="B662" s="1"/>
      <c r="C662" s="46"/>
      <c r="D662" s="1"/>
      <c r="E662" s="1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1"/>
      <c r="W662" s="1"/>
    </row>
    <row r="663" spans="1:23" ht="14.25" customHeight="1">
      <c r="A663" s="1"/>
      <c r="B663" s="1"/>
      <c r="C663" s="46"/>
      <c r="D663" s="1"/>
      <c r="E663" s="1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1"/>
      <c r="W663" s="1"/>
    </row>
    <row r="664" spans="1:23" ht="14.25" customHeight="1">
      <c r="A664" s="1"/>
      <c r="B664" s="1"/>
      <c r="C664" s="46"/>
      <c r="D664" s="1"/>
      <c r="E664" s="1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1"/>
      <c r="W664" s="1"/>
    </row>
    <row r="665" spans="1:23" ht="14.25" customHeight="1">
      <c r="A665" s="1"/>
      <c r="B665" s="1"/>
      <c r="C665" s="46"/>
      <c r="D665" s="1"/>
      <c r="E665" s="1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1"/>
      <c r="W665" s="1"/>
    </row>
    <row r="666" spans="1:23" ht="14.25" customHeight="1">
      <c r="A666" s="1"/>
      <c r="B666" s="1"/>
      <c r="C666" s="46"/>
      <c r="D666" s="1"/>
      <c r="E666" s="1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1"/>
      <c r="W666" s="1"/>
    </row>
    <row r="667" spans="1:23" ht="14.25" customHeight="1">
      <c r="A667" s="1"/>
      <c r="B667" s="1"/>
      <c r="C667" s="46"/>
      <c r="D667" s="1"/>
      <c r="E667" s="1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1"/>
      <c r="W667" s="1"/>
    </row>
    <row r="668" spans="1:23" ht="14.25" customHeight="1">
      <c r="A668" s="1"/>
      <c r="B668" s="1"/>
      <c r="C668" s="46"/>
      <c r="D668" s="1"/>
      <c r="E668" s="1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1"/>
      <c r="W668" s="1"/>
    </row>
    <row r="669" spans="1:23" ht="14.25" customHeight="1">
      <c r="A669" s="1"/>
      <c r="B669" s="1"/>
      <c r="C669" s="46"/>
      <c r="D669" s="1"/>
      <c r="E669" s="1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1"/>
      <c r="W669" s="1"/>
    </row>
    <row r="670" spans="1:23" ht="14.25" customHeight="1">
      <c r="A670" s="1"/>
      <c r="B670" s="1"/>
      <c r="C670" s="46"/>
      <c r="D670" s="1"/>
      <c r="E670" s="1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1"/>
      <c r="W670" s="1"/>
    </row>
    <row r="671" spans="1:23" ht="14.25" customHeight="1">
      <c r="A671" s="1"/>
      <c r="B671" s="1"/>
      <c r="C671" s="46"/>
      <c r="D671" s="1"/>
      <c r="E671" s="1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1"/>
      <c r="W671" s="1"/>
    </row>
    <row r="672" spans="1:23" ht="14.25" customHeight="1">
      <c r="A672" s="1"/>
      <c r="B672" s="1"/>
      <c r="C672" s="46"/>
      <c r="D672" s="1"/>
      <c r="E672" s="1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1"/>
      <c r="W672" s="1"/>
    </row>
    <row r="673" spans="1:23" ht="14.25" customHeight="1">
      <c r="A673" s="1"/>
      <c r="B673" s="1"/>
      <c r="C673" s="46"/>
      <c r="D673" s="1"/>
      <c r="E673" s="1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1"/>
      <c r="W673" s="1"/>
    </row>
    <row r="674" spans="1:23" ht="14.25" customHeight="1">
      <c r="A674" s="1"/>
      <c r="B674" s="1"/>
      <c r="C674" s="46"/>
      <c r="D674" s="1"/>
      <c r="E674" s="1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1"/>
      <c r="W674" s="1"/>
    </row>
    <row r="675" spans="1:23" ht="14.25" customHeight="1">
      <c r="A675" s="1"/>
      <c r="B675" s="1"/>
      <c r="C675" s="46"/>
      <c r="D675" s="1"/>
      <c r="E675" s="1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1"/>
      <c r="W675" s="1"/>
    </row>
    <row r="676" spans="1:23" ht="14.25" customHeight="1">
      <c r="A676" s="1"/>
      <c r="B676" s="1"/>
      <c r="C676" s="46"/>
      <c r="D676" s="1"/>
      <c r="E676" s="1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1"/>
      <c r="W676" s="1"/>
    </row>
    <row r="677" spans="1:23" ht="14.25" customHeight="1">
      <c r="A677" s="1"/>
      <c r="B677" s="1"/>
      <c r="C677" s="46"/>
      <c r="D677" s="1"/>
      <c r="E677" s="1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1"/>
      <c r="W677" s="1"/>
    </row>
    <row r="678" spans="1:23" ht="14.25" customHeight="1">
      <c r="A678" s="1"/>
      <c r="B678" s="1"/>
      <c r="C678" s="46"/>
      <c r="D678" s="1"/>
      <c r="E678" s="1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1"/>
      <c r="W678" s="1"/>
    </row>
    <row r="679" spans="1:23" ht="14.25" customHeight="1">
      <c r="A679" s="1"/>
      <c r="B679" s="1"/>
      <c r="C679" s="46"/>
      <c r="D679" s="1"/>
      <c r="E679" s="1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1"/>
      <c r="W679" s="1"/>
    </row>
    <row r="680" spans="1:23" ht="14.25" customHeight="1">
      <c r="A680" s="1"/>
      <c r="B680" s="1"/>
      <c r="C680" s="46"/>
      <c r="D680" s="1"/>
      <c r="E680" s="1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1"/>
      <c r="W680" s="1"/>
    </row>
    <row r="681" spans="1:23" ht="14.25" customHeight="1">
      <c r="A681" s="1"/>
      <c r="B681" s="1"/>
      <c r="C681" s="46"/>
      <c r="D681" s="1"/>
      <c r="E681" s="1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1"/>
      <c r="W681" s="1"/>
    </row>
    <row r="682" spans="1:23" ht="14.25" customHeight="1">
      <c r="A682" s="1"/>
      <c r="B682" s="1"/>
      <c r="C682" s="46"/>
      <c r="D682" s="1"/>
      <c r="E682" s="1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1"/>
      <c r="W682" s="1"/>
    </row>
    <row r="683" spans="1:23" ht="14.25" customHeight="1">
      <c r="A683" s="1"/>
      <c r="B683" s="1"/>
      <c r="C683" s="46"/>
      <c r="D683" s="1"/>
      <c r="E683" s="1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1"/>
      <c r="W683" s="1"/>
    </row>
    <row r="684" spans="1:23" ht="14.25" customHeight="1">
      <c r="A684" s="1"/>
      <c r="B684" s="1"/>
      <c r="C684" s="46"/>
      <c r="D684" s="1"/>
      <c r="E684" s="1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1"/>
      <c r="W684" s="1"/>
    </row>
    <row r="685" spans="1:23" ht="14.25" customHeight="1">
      <c r="A685" s="1"/>
      <c r="B685" s="1"/>
      <c r="C685" s="46"/>
      <c r="D685" s="1"/>
      <c r="E685" s="1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1"/>
      <c r="W685" s="1"/>
    </row>
    <row r="686" spans="1:23" ht="14.25" customHeight="1">
      <c r="A686" s="1"/>
      <c r="B686" s="1"/>
      <c r="C686" s="46"/>
      <c r="D686" s="1"/>
      <c r="E686" s="1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1"/>
      <c r="W686" s="1"/>
    </row>
    <row r="687" spans="1:23" ht="14.25" customHeight="1">
      <c r="A687" s="1"/>
      <c r="B687" s="1"/>
      <c r="C687" s="46"/>
      <c r="D687" s="1"/>
      <c r="E687" s="1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1"/>
      <c r="W687" s="1"/>
    </row>
    <row r="688" spans="1:23" ht="14.25" customHeight="1">
      <c r="A688" s="1"/>
      <c r="B688" s="1"/>
      <c r="C688" s="46"/>
      <c r="D688" s="1"/>
      <c r="E688" s="1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1"/>
      <c r="W688" s="1"/>
    </row>
    <row r="689" spans="1:23" ht="14.25" customHeight="1">
      <c r="A689" s="1"/>
      <c r="B689" s="1"/>
      <c r="C689" s="46"/>
      <c r="D689" s="1"/>
      <c r="E689" s="1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1"/>
      <c r="W689" s="1"/>
    </row>
    <row r="690" spans="1:23" ht="14.25" customHeight="1">
      <c r="A690" s="1"/>
      <c r="B690" s="1"/>
      <c r="C690" s="46"/>
      <c r="D690" s="1"/>
      <c r="E690" s="1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1"/>
      <c r="W690" s="1"/>
    </row>
    <row r="691" spans="1:23" ht="14.25" customHeight="1">
      <c r="A691" s="1"/>
      <c r="B691" s="1"/>
      <c r="C691" s="46"/>
      <c r="D691" s="1"/>
      <c r="E691" s="1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1"/>
      <c r="W691" s="1"/>
    </row>
    <row r="692" spans="1:23" ht="14.25" customHeight="1">
      <c r="A692" s="1"/>
      <c r="B692" s="1"/>
      <c r="C692" s="46"/>
      <c r="D692" s="1"/>
      <c r="E692" s="1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1"/>
      <c r="W692" s="1"/>
    </row>
    <row r="693" spans="1:23" ht="14.25" customHeight="1">
      <c r="A693" s="1"/>
      <c r="B693" s="1"/>
      <c r="C693" s="46"/>
      <c r="D693" s="1"/>
      <c r="E693" s="1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1"/>
      <c r="W693" s="1"/>
    </row>
    <row r="694" spans="1:23" ht="14.25" customHeight="1">
      <c r="A694" s="1"/>
      <c r="B694" s="1"/>
      <c r="C694" s="46"/>
      <c r="D694" s="1"/>
      <c r="E694" s="1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1"/>
      <c r="W694" s="1"/>
    </row>
    <row r="695" spans="1:23" ht="14.25" customHeight="1">
      <c r="A695" s="1"/>
      <c r="B695" s="1"/>
      <c r="C695" s="46"/>
      <c r="D695" s="1"/>
      <c r="E695" s="1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1"/>
      <c r="W695" s="1"/>
    </row>
    <row r="696" spans="1:23" ht="14.25" customHeight="1">
      <c r="A696" s="1"/>
      <c r="B696" s="1"/>
      <c r="C696" s="46"/>
      <c r="D696" s="1"/>
      <c r="E696" s="1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1"/>
      <c r="W696" s="1"/>
    </row>
    <row r="697" spans="1:23" ht="14.25" customHeight="1">
      <c r="A697" s="1"/>
      <c r="B697" s="1"/>
      <c r="C697" s="46"/>
      <c r="D697" s="1"/>
      <c r="E697" s="1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1"/>
      <c r="W697" s="1"/>
    </row>
    <row r="698" spans="1:23" ht="14.25" customHeight="1">
      <c r="A698" s="1"/>
      <c r="B698" s="1"/>
      <c r="C698" s="46"/>
      <c r="D698" s="1"/>
      <c r="E698" s="1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1"/>
      <c r="W698" s="1"/>
    </row>
    <row r="699" spans="1:23" ht="14.25" customHeight="1">
      <c r="A699" s="1"/>
      <c r="B699" s="1"/>
      <c r="C699" s="46"/>
      <c r="D699" s="1"/>
      <c r="E699" s="1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1"/>
      <c r="W699" s="1"/>
    </row>
    <row r="700" spans="1:23" ht="14.25" customHeight="1">
      <c r="A700" s="1"/>
      <c r="B700" s="1"/>
      <c r="C700" s="46"/>
      <c r="D700" s="1"/>
      <c r="E700" s="1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1"/>
      <c r="W700" s="1"/>
    </row>
    <row r="701" spans="1:23" ht="14.25" customHeight="1">
      <c r="A701" s="1"/>
      <c r="B701" s="1"/>
      <c r="C701" s="46"/>
      <c r="D701" s="1"/>
      <c r="E701" s="1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1"/>
      <c r="W701" s="1"/>
    </row>
    <row r="702" spans="1:23" ht="14.25" customHeight="1">
      <c r="A702" s="1"/>
      <c r="B702" s="1"/>
      <c r="C702" s="46"/>
      <c r="D702" s="1"/>
      <c r="E702" s="1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1"/>
      <c r="W702" s="1"/>
    </row>
    <row r="703" spans="1:23" ht="14.25" customHeight="1">
      <c r="A703" s="1"/>
      <c r="B703" s="1"/>
      <c r="C703" s="46"/>
      <c r="D703" s="1"/>
      <c r="E703" s="1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1"/>
      <c r="W703" s="1"/>
    </row>
    <row r="704" spans="1:23" ht="14.25" customHeight="1">
      <c r="A704" s="1"/>
      <c r="B704" s="1"/>
      <c r="C704" s="46"/>
      <c r="D704" s="1"/>
      <c r="E704" s="1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1"/>
      <c r="W704" s="1"/>
    </row>
    <row r="705" spans="1:23" ht="14.25" customHeight="1">
      <c r="A705" s="1"/>
      <c r="B705" s="1"/>
      <c r="C705" s="46"/>
      <c r="D705" s="1"/>
      <c r="E705" s="1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1"/>
      <c r="W705" s="1"/>
    </row>
    <row r="706" spans="1:23" ht="14.25" customHeight="1">
      <c r="A706" s="1"/>
      <c r="B706" s="1"/>
      <c r="C706" s="46"/>
      <c r="D706" s="1"/>
      <c r="E706" s="1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1"/>
      <c r="W706" s="1"/>
    </row>
    <row r="707" spans="1:23" ht="14.25" customHeight="1">
      <c r="A707" s="1"/>
      <c r="B707" s="1"/>
      <c r="C707" s="46"/>
      <c r="D707" s="1"/>
      <c r="E707" s="1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1"/>
      <c r="W707" s="1"/>
    </row>
    <row r="708" spans="1:23" ht="14.25" customHeight="1">
      <c r="A708" s="1"/>
      <c r="B708" s="1"/>
      <c r="C708" s="46"/>
      <c r="D708" s="1"/>
      <c r="E708" s="1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1"/>
      <c r="W708" s="1"/>
    </row>
    <row r="709" spans="1:23" ht="14.25" customHeight="1">
      <c r="A709" s="1"/>
      <c r="B709" s="1"/>
      <c r="C709" s="46"/>
      <c r="D709" s="1"/>
      <c r="E709" s="1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1"/>
      <c r="W709" s="1"/>
    </row>
    <row r="710" spans="1:23" ht="14.25" customHeight="1">
      <c r="A710" s="1"/>
      <c r="B710" s="1"/>
      <c r="C710" s="46"/>
      <c r="D710" s="1"/>
      <c r="E710" s="1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1"/>
      <c r="W710" s="1"/>
    </row>
    <row r="711" spans="1:23" ht="14.25" customHeight="1">
      <c r="A711" s="1"/>
      <c r="B711" s="1"/>
      <c r="C711" s="46"/>
      <c r="D711" s="1"/>
      <c r="E711" s="1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1"/>
      <c r="W711" s="1"/>
    </row>
    <row r="712" spans="1:23" ht="14.25" customHeight="1">
      <c r="A712" s="1"/>
      <c r="B712" s="1"/>
      <c r="C712" s="46"/>
      <c r="D712" s="1"/>
      <c r="E712" s="1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1"/>
      <c r="W712" s="1"/>
    </row>
    <row r="713" spans="1:23" ht="14.25" customHeight="1">
      <c r="A713" s="1"/>
      <c r="B713" s="1"/>
      <c r="C713" s="46"/>
      <c r="D713" s="1"/>
      <c r="E713" s="1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1"/>
      <c r="W713" s="1"/>
    </row>
    <row r="714" spans="1:23" ht="14.25" customHeight="1">
      <c r="A714" s="1"/>
      <c r="B714" s="1"/>
      <c r="C714" s="46"/>
      <c r="D714" s="1"/>
      <c r="E714" s="1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1"/>
      <c r="W714" s="1"/>
    </row>
    <row r="715" spans="1:23" ht="14.25" customHeight="1">
      <c r="A715" s="1"/>
      <c r="B715" s="1"/>
      <c r="C715" s="46"/>
      <c r="D715" s="1"/>
      <c r="E715" s="1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1"/>
      <c r="W715" s="1"/>
    </row>
    <row r="716" spans="1:23" ht="14.25" customHeight="1">
      <c r="A716" s="1"/>
      <c r="B716" s="1"/>
      <c r="C716" s="46"/>
      <c r="D716" s="1"/>
      <c r="E716" s="1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1"/>
      <c r="W716" s="1"/>
    </row>
    <row r="717" spans="1:23" ht="14.25" customHeight="1">
      <c r="A717" s="1"/>
      <c r="B717" s="1"/>
      <c r="C717" s="46"/>
      <c r="D717" s="1"/>
      <c r="E717" s="1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1"/>
      <c r="W717" s="1"/>
    </row>
    <row r="718" spans="1:23" ht="14.25" customHeight="1">
      <c r="A718" s="1"/>
      <c r="B718" s="1"/>
      <c r="C718" s="46"/>
      <c r="D718" s="1"/>
      <c r="E718" s="1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1"/>
      <c r="W718" s="1"/>
    </row>
    <row r="719" spans="1:23" ht="14.25" customHeight="1">
      <c r="A719" s="1"/>
      <c r="B719" s="1"/>
      <c r="C719" s="46"/>
      <c r="D719" s="1"/>
      <c r="E719" s="1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1"/>
      <c r="W719" s="1"/>
    </row>
    <row r="720" spans="1:23" ht="14.25" customHeight="1">
      <c r="A720" s="1"/>
      <c r="B720" s="1"/>
      <c r="C720" s="46"/>
      <c r="D720" s="1"/>
      <c r="E720" s="1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1"/>
      <c r="W720" s="1"/>
    </row>
    <row r="721" spans="1:23" ht="14.25" customHeight="1">
      <c r="A721" s="1"/>
      <c r="B721" s="1"/>
      <c r="C721" s="46"/>
      <c r="D721" s="1"/>
      <c r="E721" s="1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1"/>
      <c r="W721" s="1"/>
    </row>
    <row r="722" spans="1:23" ht="14.25" customHeight="1">
      <c r="A722" s="1"/>
      <c r="B722" s="1"/>
      <c r="C722" s="46"/>
      <c r="D722" s="1"/>
      <c r="E722" s="1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1"/>
      <c r="W722" s="1"/>
    </row>
    <row r="723" spans="1:23" ht="14.25" customHeight="1">
      <c r="A723" s="1"/>
      <c r="B723" s="1"/>
      <c r="C723" s="46"/>
      <c r="D723" s="1"/>
      <c r="E723" s="1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1"/>
      <c r="W723" s="1"/>
    </row>
    <row r="724" spans="1:23" ht="14.25" customHeight="1">
      <c r="A724" s="1"/>
      <c r="B724" s="1"/>
      <c r="C724" s="46"/>
      <c r="D724" s="1"/>
      <c r="E724" s="1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1"/>
      <c r="W724" s="1"/>
    </row>
    <row r="725" spans="1:23" ht="14.25" customHeight="1">
      <c r="A725" s="1"/>
      <c r="B725" s="1"/>
      <c r="C725" s="46"/>
      <c r="D725" s="1"/>
      <c r="E725" s="1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1"/>
      <c r="W725" s="1"/>
    </row>
    <row r="726" spans="1:23" ht="14.25" customHeight="1">
      <c r="A726" s="1"/>
      <c r="B726" s="1"/>
      <c r="C726" s="46"/>
      <c r="D726" s="1"/>
      <c r="E726" s="1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1"/>
      <c r="W726" s="1"/>
    </row>
    <row r="727" spans="1:23" ht="14.25" customHeight="1">
      <c r="A727" s="1"/>
      <c r="B727" s="1"/>
      <c r="C727" s="46"/>
      <c r="D727" s="1"/>
      <c r="E727" s="1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1"/>
      <c r="W727" s="1"/>
    </row>
    <row r="728" spans="1:23" ht="14.25" customHeight="1">
      <c r="A728" s="1"/>
      <c r="B728" s="1"/>
      <c r="C728" s="46"/>
      <c r="D728" s="1"/>
      <c r="E728" s="1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1"/>
      <c r="W728" s="1"/>
    </row>
    <row r="729" spans="1:23" ht="14.25" customHeight="1">
      <c r="A729" s="1"/>
      <c r="B729" s="1"/>
      <c r="C729" s="46"/>
      <c r="D729" s="1"/>
      <c r="E729" s="1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1"/>
      <c r="W729" s="1"/>
    </row>
    <row r="730" spans="1:23" ht="14.25" customHeight="1">
      <c r="A730" s="1"/>
      <c r="B730" s="1"/>
      <c r="C730" s="46"/>
      <c r="D730" s="1"/>
      <c r="E730" s="1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1"/>
      <c r="W730" s="1"/>
    </row>
    <row r="731" spans="1:23" ht="14.25" customHeight="1">
      <c r="A731" s="1"/>
      <c r="B731" s="1"/>
      <c r="C731" s="46"/>
      <c r="D731" s="1"/>
      <c r="E731" s="1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1"/>
      <c r="W731" s="1"/>
    </row>
    <row r="732" spans="1:23" ht="14.25" customHeight="1">
      <c r="A732" s="1"/>
      <c r="B732" s="1"/>
      <c r="C732" s="46"/>
      <c r="D732" s="1"/>
      <c r="E732" s="1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1"/>
      <c r="W732" s="1"/>
    </row>
    <row r="733" spans="1:23" ht="14.25" customHeight="1">
      <c r="A733" s="1"/>
      <c r="B733" s="1"/>
      <c r="C733" s="46"/>
      <c r="D733" s="1"/>
      <c r="E733" s="1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1"/>
      <c r="W733" s="1"/>
    </row>
    <row r="734" spans="1:23" ht="14.25" customHeight="1">
      <c r="A734" s="1"/>
      <c r="B734" s="1"/>
      <c r="C734" s="46"/>
      <c r="D734" s="1"/>
      <c r="E734" s="1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1"/>
      <c r="W734" s="1"/>
    </row>
    <row r="735" spans="1:23" ht="14.25" customHeight="1">
      <c r="A735" s="1"/>
      <c r="B735" s="1"/>
      <c r="C735" s="46"/>
      <c r="D735" s="1"/>
      <c r="E735" s="1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1"/>
      <c r="W735" s="1"/>
    </row>
    <row r="736" spans="1:23" ht="14.25" customHeight="1">
      <c r="A736" s="1"/>
      <c r="B736" s="1"/>
      <c r="C736" s="46"/>
      <c r="D736" s="1"/>
      <c r="E736" s="1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1"/>
      <c r="W736" s="1"/>
    </row>
    <row r="737" spans="1:23" ht="14.25" customHeight="1">
      <c r="A737" s="1"/>
      <c r="B737" s="1"/>
      <c r="C737" s="46"/>
      <c r="D737" s="1"/>
      <c r="E737" s="1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1"/>
      <c r="W737" s="1"/>
    </row>
    <row r="738" spans="1:23" ht="14.25" customHeight="1">
      <c r="A738" s="1"/>
      <c r="B738" s="1"/>
      <c r="C738" s="46"/>
      <c r="D738" s="1"/>
      <c r="E738" s="1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1"/>
      <c r="W738" s="1"/>
    </row>
    <row r="739" spans="1:23" ht="14.25" customHeight="1">
      <c r="A739" s="1"/>
      <c r="B739" s="1"/>
      <c r="C739" s="46"/>
      <c r="D739" s="1"/>
      <c r="E739" s="1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1"/>
      <c r="W739" s="1"/>
    </row>
    <row r="740" spans="1:23" ht="14.25" customHeight="1">
      <c r="A740" s="1"/>
      <c r="B740" s="1"/>
      <c r="C740" s="46"/>
      <c r="D740" s="1"/>
      <c r="E740" s="1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1"/>
      <c r="W740" s="1"/>
    </row>
    <row r="741" spans="1:23" ht="14.25" customHeight="1">
      <c r="A741" s="1"/>
      <c r="B741" s="1"/>
      <c r="C741" s="46"/>
      <c r="D741" s="1"/>
      <c r="E741" s="1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1"/>
      <c r="W741" s="1"/>
    </row>
    <row r="742" spans="1:23" ht="14.25" customHeight="1">
      <c r="A742" s="1"/>
      <c r="B742" s="1"/>
      <c r="C742" s="46"/>
      <c r="D742" s="1"/>
      <c r="E742" s="1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1"/>
      <c r="W742" s="1"/>
    </row>
    <row r="743" spans="1:23" ht="14.25" customHeight="1">
      <c r="A743" s="1"/>
      <c r="B743" s="1"/>
      <c r="C743" s="46"/>
      <c r="D743" s="1"/>
      <c r="E743" s="1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1"/>
      <c r="W743" s="1"/>
    </row>
    <row r="744" spans="1:23" ht="14.25" customHeight="1">
      <c r="A744" s="1"/>
      <c r="B744" s="1"/>
      <c r="C744" s="46"/>
      <c r="D744" s="1"/>
      <c r="E744" s="1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1"/>
      <c r="W744" s="1"/>
    </row>
    <row r="745" spans="1:23" ht="14.25" customHeight="1">
      <c r="A745" s="1"/>
      <c r="B745" s="1"/>
      <c r="C745" s="46"/>
      <c r="D745" s="1"/>
      <c r="E745" s="1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1"/>
      <c r="W745" s="1"/>
    </row>
    <row r="746" spans="1:23" ht="14.25" customHeight="1">
      <c r="A746" s="1"/>
      <c r="B746" s="1"/>
      <c r="C746" s="46"/>
      <c r="D746" s="1"/>
      <c r="E746" s="1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1"/>
      <c r="W746" s="1"/>
    </row>
    <row r="747" spans="1:23" ht="14.25" customHeight="1">
      <c r="A747" s="1"/>
      <c r="B747" s="1"/>
      <c r="C747" s="46"/>
      <c r="D747" s="1"/>
      <c r="E747" s="1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1"/>
      <c r="W747" s="1"/>
    </row>
    <row r="748" spans="1:23" ht="14.25" customHeight="1">
      <c r="A748" s="1"/>
      <c r="B748" s="1"/>
      <c r="C748" s="46"/>
      <c r="D748" s="1"/>
      <c r="E748" s="1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1"/>
      <c r="W748" s="1"/>
    </row>
    <row r="749" spans="1:23" ht="14.25" customHeight="1">
      <c r="A749" s="1"/>
      <c r="B749" s="1"/>
      <c r="C749" s="46"/>
      <c r="D749" s="1"/>
      <c r="E749" s="1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1"/>
      <c r="W749" s="1"/>
    </row>
    <row r="750" spans="1:23" ht="14.25" customHeight="1">
      <c r="A750" s="1"/>
      <c r="B750" s="1"/>
      <c r="C750" s="46"/>
      <c r="D750" s="1"/>
      <c r="E750" s="1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1"/>
      <c r="W750" s="1"/>
    </row>
    <row r="751" spans="1:23" ht="14.25" customHeight="1">
      <c r="A751" s="1"/>
      <c r="B751" s="1"/>
      <c r="C751" s="46"/>
      <c r="D751" s="1"/>
      <c r="E751" s="1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1"/>
      <c r="W751" s="1"/>
    </row>
    <row r="752" spans="1:23" ht="14.25" customHeight="1">
      <c r="A752" s="1"/>
      <c r="B752" s="1"/>
      <c r="C752" s="46"/>
      <c r="D752" s="1"/>
      <c r="E752" s="1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1"/>
      <c r="W752" s="1"/>
    </row>
    <row r="753" spans="1:23" ht="14.25" customHeight="1">
      <c r="A753" s="1"/>
      <c r="B753" s="1"/>
      <c r="C753" s="46"/>
      <c r="D753" s="1"/>
      <c r="E753" s="1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1"/>
      <c r="W753" s="1"/>
    </row>
    <row r="754" spans="1:23" ht="14.25" customHeight="1">
      <c r="A754" s="1"/>
      <c r="B754" s="1"/>
      <c r="C754" s="46"/>
      <c r="D754" s="1"/>
      <c r="E754" s="1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1"/>
      <c r="W754" s="1"/>
    </row>
    <row r="755" spans="1:23" ht="14.25" customHeight="1">
      <c r="A755" s="1"/>
      <c r="B755" s="1"/>
      <c r="C755" s="46"/>
      <c r="D755" s="1"/>
      <c r="E755" s="1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1"/>
      <c r="W755" s="1"/>
    </row>
    <row r="756" spans="1:23" ht="14.25" customHeight="1">
      <c r="A756" s="1"/>
      <c r="B756" s="1"/>
      <c r="C756" s="46"/>
      <c r="D756" s="1"/>
      <c r="E756" s="1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1"/>
      <c r="W756" s="1"/>
    </row>
    <row r="757" spans="1:23" ht="14.25" customHeight="1">
      <c r="A757" s="1"/>
      <c r="B757" s="1"/>
      <c r="C757" s="46"/>
      <c r="D757" s="1"/>
      <c r="E757" s="1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1"/>
      <c r="W757" s="1"/>
    </row>
    <row r="758" spans="1:23" ht="14.25" customHeight="1">
      <c r="A758" s="1"/>
      <c r="B758" s="1"/>
      <c r="C758" s="46"/>
      <c r="D758" s="1"/>
      <c r="E758" s="1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1"/>
      <c r="W758" s="1"/>
    </row>
    <row r="759" spans="1:23" ht="14.25" customHeight="1">
      <c r="A759" s="1"/>
      <c r="B759" s="1"/>
      <c r="C759" s="46"/>
      <c r="D759" s="1"/>
      <c r="E759" s="1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1"/>
      <c r="W759" s="1"/>
    </row>
    <row r="760" spans="1:23" ht="14.25" customHeight="1">
      <c r="A760" s="1"/>
      <c r="B760" s="1"/>
      <c r="C760" s="46"/>
      <c r="D760" s="1"/>
      <c r="E760" s="1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1"/>
      <c r="W760" s="1"/>
    </row>
    <row r="761" spans="1:23" ht="14.25" customHeight="1">
      <c r="A761" s="1"/>
      <c r="B761" s="1"/>
      <c r="C761" s="46"/>
      <c r="D761" s="1"/>
      <c r="E761" s="1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1"/>
      <c r="W761" s="1"/>
    </row>
    <row r="762" spans="1:23" ht="14.25" customHeight="1">
      <c r="A762" s="1"/>
      <c r="B762" s="1"/>
      <c r="C762" s="46"/>
      <c r="D762" s="1"/>
      <c r="E762" s="1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1"/>
      <c r="W762" s="1"/>
    </row>
    <row r="763" spans="1:23" ht="14.25" customHeight="1">
      <c r="A763" s="1"/>
      <c r="B763" s="1"/>
      <c r="C763" s="46"/>
      <c r="D763" s="1"/>
      <c r="E763" s="1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1"/>
      <c r="W763" s="1"/>
    </row>
    <row r="764" spans="1:23" ht="14.25" customHeight="1">
      <c r="A764" s="1"/>
      <c r="B764" s="1"/>
      <c r="C764" s="46"/>
      <c r="D764" s="1"/>
      <c r="E764" s="1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1"/>
      <c r="W764" s="1"/>
    </row>
    <row r="765" spans="1:23" ht="14.25" customHeight="1">
      <c r="A765" s="1"/>
      <c r="B765" s="1"/>
      <c r="C765" s="46"/>
      <c r="D765" s="1"/>
      <c r="E765" s="1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1"/>
      <c r="W765" s="1"/>
    </row>
    <row r="766" spans="1:23" ht="14.25" customHeight="1">
      <c r="A766" s="1"/>
      <c r="B766" s="1"/>
      <c r="C766" s="46"/>
      <c r="D766" s="1"/>
      <c r="E766" s="1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1"/>
      <c r="W766" s="1"/>
    </row>
    <row r="767" spans="1:23" ht="14.25" customHeight="1">
      <c r="A767" s="1"/>
      <c r="B767" s="1"/>
      <c r="C767" s="46"/>
      <c r="D767" s="1"/>
      <c r="E767" s="1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1"/>
      <c r="W767" s="1"/>
    </row>
    <row r="768" spans="1:23" ht="14.25" customHeight="1">
      <c r="A768" s="1"/>
      <c r="B768" s="1"/>
      <c r="C768" s="46"/>
      <c r="D768" s="1"/>
      <c r="E768" s="1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1"/>
      <c r="W768" s="1"/>
    </row>
    <row r="769" spans="1:23" ht="14.25" customHeight="1">
      <c r="A769" s="1"/>
      <c r="B769" s="1"/>
      <c r="C769" s="46"/>
      <c r="D769" s="1"/>
      <c r="E769" s="1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1"/>
      <c r="W769" s="1"/>
    </row>
    <row r="770" spans="1:23" ht="14.25" customHeight="1">
      <c r="A770" s="1"/>
      <c r="B770" s="1"/>
      <c r="C770" s="46"/>
      <c r="D770" s="1"/>
      <c r="E770" s="1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1"/>
      <c r="W770" s="1"/>
    </row>
    <row r="771" spans="1:23" ht="14.25" customHeight="1">
      <c r="A771" s="1"/>
      <c r="B771" s="1"/>
      <c r="C771" s="46"/>
      <c r="D771" s="1"/>
      <c r="E771" s="1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1"/>
      <c r="W771" s="1"/>
    </row>
    <row r="772" spans="1:23" ht="14.25" customHeight="1">
      <c r="A772" s="1"/>
      <c r="B772" s="1"/>
      <c r="C772" s="46"/>
      <c r="D772" s="1"/>
      <c r="E772" s="1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1"/>
      <c r="W772" s="1"/>
    </row>
    <row r="773" spans="1:23" ht="14.25" customHeight="1">
      <c r="A773" s="1"/>
      <c r="B773" s="1"/>
      <c r="C773" s="46"/>
      <c r="D773" s="1"/>
      <c r="E773" s="1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1"/>
      <c r="W773" s="1"/>
    </row>
    <row r="774" spans="1:23" ht="14.25" customHeight="1">
      <c r="A774" s="1"/>
      <c r="B774" s="1"/>
      <c r="C774" s="46"/>
      <c r="D774" s="1"/>
      <c r="E774" s="1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1"/>
      <c r="W774" s="1"/>
    </row>
    <row r="775" spans="1:23" ht="14.25" customHeight="1">
      <c r="A775" s="1"/>
      <c r="B775" s="1"/>
      <c r="C775" s="46"/>
      <c r="D775" s="1"/>
      <c r="E775" s="1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1"/>
      <c r="W775" s="1"/>
    </row>
    <row r="776" spans="1:23" ht="14.25" customHeight="1">
      <c r="A776" s="1"/>
      <c r="B776" s="1"/>
      <c r="C776" s="46"/>
      <c r="D776" s="1"/>
      <c r="E776" s="1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1"/>
      <c r="W776" s="1"/>
    </row>
    <row r="777" spans="1:23" ht="14.25" customHeight="1">
      <c r="A777" s="1"/>
      <c r="B777" s="1"/>
      <c r="C777" s="46"/>
      <c r="D777" s="1"/>
      <c r="E777" s="1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1"/>
      <c r="W777" s="1"/>
    </row>
    <row r="778" spans="1:23" ht="14.25" customHeight="1">
      <c r="A778" s="1"/>
      <c r="B778" s="1"/>
      <c r="C778" s="46"/>
      <c r="D778" s="1"/>
      <c r="E778" s="1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1"/>
      <c r="W778" s="1"/>
    </row>
    <row r="779" spans="1:23" ht="14.25" customHeight="1">
      <c r="A779" s="1"/>
      <c r="B779" s="1"/>
      <c r="C779" s="46"/>
      <c r="D779" s="1"/>
      <c r="E779" s="1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1"/>
      <c r="W779" s="1"/>
    </row>
    <row r="780" spans="1:23" ht="14.25" customHeight="1">
      <c r="A780" s="1"/>
      <c r="B780" s="1"/>
      <c r="C780" s="46"/>
      <c r="D780" s="1"/>
      <c r="E780" s="1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1"/>
      <c r="W780" s="1"/>
    </row>
    <row r="781" spans="1:23" ht="14.25" customHeight="1">
      <c r="A781" s="1"/>
      <c r="B781" s="1"/>
      <c r="C781" s="46"/>
      <c r="D781" s="1"/>
      <c r="E781" s="1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1"/>
      <c r="W781" s="1"/>
    </row>
    <row r="782" spans="1:23" ht="14.25" customHeight="1">
      <c r="A782" s="1"/>
      <c r="B782" s="1"/>
      <c r="C782" s="46"/>
      <c r="D782" s="1"/>
      <c r="E782" s="1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1"/>
      <c r="W782" s="1"/>
    </row>
    <row r="783" spans="1:23" ht="14.25" customHeight="1">
      <c r="A783" s="1"/>
      <c r="B783" s="1"/>
      <c r="C783" s="46"/>
      <c r="D783" s="1"/>
      <c r="E783" s="1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1"/>
      <c r="W783" s="1"/>
    </row>
    <row r="784" spans="1:23" ht="14.25" customHeight="1">
      <c r="A784" s="1"/>
      <c r="B784" s="1"/>
      <c r="C784" s="46"/>
      <c r="D784" s="1"/>
      <c r="E784" s="1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1"/>
      <c r="W784" s="1"/>
    </row>
    <row r="785" spans="1:23" ht="14.25" customHeight="1">
      <c r="A785" s="1"/>
      <c r="B785" s="1"/>
      <c r="C785" s="46"/>
      <c r="D785" s="1"/>
      <c r="E785" s="1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1"/>
      <c r="W785" s="1"/>
    </row>
    <row r="786" spans="1:23" ht="14.25" customHeight="1">
      <c r="A786" s="1"/>
      <c r="B786" s="1"/>
      <c r="C786" s="46"/>
      <c r="D786" s="1"/>
      <c r="E786" s="1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1"/>
      <c r="W786" s="1"/>
    </row>
    <row r="787" spans="1:23" ht="14.25" customHeight="1">
      <c r="A787" s="1"/>
      <c r="B787" s="1"/>
      <c r="C787" s="46"/>
      <c r="D787" s="1"/>
      <c r="E787" s="1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1"/>
      <c r="W787" s="1"/>
    </row>
    <row r="788" spans="1:23" ht="14.25" customHeight="1">
      <c r="A788" s="1"/>
      <c r="B788" s="1"/>
      <c r="C788" s="46"/>
      <c r="D788" s="1"/>
      <c r="E788" s="1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1"/>
      <c r="W788" s="1"/>
    </row>
    <row r="789" spans="1:23" ht="14.25" customHeight="1">
      <c r="A789" s="1"/>
      <c r="B789" s="1"/>
      <c r="C789" s="46"/>
      <c r="D789" s="1"/>
      <c r="E789" s="1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1"/>
      <c r="W789" s="1"/>
    </row>
    <row r="790" spans="1:23" ht="14.25" customHeight="1">
      <c r="A790" s="1"/>
      <c r="B790" s="1"/>
      <c r="C790" s="46"/>
      <c r="D790" s="1"/>
      <c r="E790" s="1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1"/>
      <c r="W790" s="1"/>
    </row>
    <row r="791" spans="1:23" ht="14.25" customHeight="1">
      <c r="A791" s="1"/>
      <c r="B791" s="1"/>
      <c r="C791" s="46"/>
      <c r="D791" s="1"/>
      <c r="E791" s="1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1"/>
      <c r="W791" s="1"/>
    </row>
    <row r="792" spans="1:23" ht="14.25" customHeight="1">
      <c r="A792" s="1"/>
      <c r="B792" s="1"/>
      <c r="C792" s="46"/>
      <c r="D792" s="1"/>
      <c r="E792" s="1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1"/>
      <c r="W792" s="1"/>
    </row>
    <row r="793" spans="1:23" ht="14.25" customHeight="1">
      <c r="A793" s="1"/>
      <c r="B793" s="1"/>
      <c r="C793" s="46"/>
      <c r="D793" s="1"/>
      <c r="E793" s="1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1"/>
      <c r="W793" s="1"/>
    </row>
    <row r="794" spans="1:23" ht="14.25" customHeight="1">
      <c r="A794" s="1"/>
      <c r="B794" s="1"/>
      <c r="C794" s="46"/>
      <c r="D794" s="1"/>
      <c r="E794" s="1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1"/>
      <c r="W794" s="1"/>
    </row>
    <row r="795" spans="1:23" ht="14.25" customHeight="1">
      <c r="A795" s="1"/>
      <c r="B795" s="1"/>
      <c r="C795" s="46"/>
      <c r="D795" s="1"/>
      <c r="E795" s="1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1"/>
      <c r="W795" s="1"/>
    </row>
    <row r="796" spans="1:23" ht="14.25" customHeight="1">
      <c r="A796" s="1"/>
      <c r="B796" s="1"/>
      <c r="C796" s="46"/>
      <c r="D796" s="1"/>
      <c r="E796" s="1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1"/>
      <c r="W796" s="1"/>
    </row>
    <row r="797" spans="1:23" ht="14.25" customHeight="1">
      <c r="A797" s="1"/>
      <c r="B797" s="1"/>
      <c r="C797" s="46"/>
      <c r="D797" s="1"/>
      <c r="E797" s="1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1"/>
      <c r="W797" s="1"/>
    </row>
    <row r="798" spans="1:23" ht="14.25" customHeight="1">
      <c r="A798" s="1"/>
      <c r="B798" s="1"/>
      <c r="C798" s="46"/>
      <c r="D798" s="1"/>
      <c r="E798" s="1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1"/>
      <c r="W798" s="1"/>
    </row>
    <row r="799" spans="1:23" ht="14.25" customHeight="1">
      <c r="A799" s="1"/>
      <c r="B799" s="1"/>
      <c r="C799" s="46"/>
      <c r="D799" s="1"/>
      <c r="E799" s="1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1"/>
      <c r="W799" s="1"/>
    </row>
    <row r="800" spans="1:23" ht="14.25" customHeight="1">
      <c r="A800" s="1"/>
      <c r="B800" s="1"/>
      <c r="C800" s="46"/>
      <c r="D800" s="1"/>
      <c r="E800" s="1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1"/>
      <c r="W800" s="1"/>
    </row>
    <row r="801" spans="1:23" ht="14.25" customHeight="1">
      <c r="A801" s="1"/>
      <c r="B801" s="1"/>
      <c r="C801" s="46"/>
      <c r="D801" s="1"/>
      <c r="E801" s="1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1"/>
      <c r="W801" s="1"/>
    </row>
    <row r="802" spans="1:23" ht="14.25" customHeight="1">
      <c r="A802" s="1"/>
      <c r="B802" s="1"/>
      <c r="C802" s="46"/>
      <c r="D802" s="1"/>
      <c r="E802" s="1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1"/>
      <c r="W802" s="1"/>
    </row>
    <row r="803" spans="1:23" ht="14.25" customHeight="1">
      <c r="A803" s="1"/>
      <c r="B803" s="1"/>
      <c r="C803" s="46"/>
      <c r="D803" s="1"/>
      <c r="E803" s="1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1"/>
      <c r="W803" s="1"/>
    </row>
    <row r="804" spans="1:23" ht="14.25" customHeight="1">
      <c r="A804" s="1"/>
      <c r="B804" s="1"/>
      <c r="C804" s="46"/>
      <c r="D804" s="1"/>
      <c r="E804" s="1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1"/>
      <c r="W804" s="1"/>
    </row>
    <row r="805" spans="1:23" ht="14.25" customHeight="1">
      <c r="A805" s="1"/>
      <c r="B805" s="1"/>
      <c r="C805" s="46"/>
      <c r="D805" s="1"/>
      <c r="E805" s="1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1"/>
      <c r="W805" s="1"/>
    </row>
    <row r="806" spans="1:23" ht="14.25" customHeight="1">
      <c r="A806" s="1"/>
      <c r="B806" s="1"/>
      <c r="C806" s="46"/>
      <c r="D806" s="1"/>
      <c r="E806" s="1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1"/>
      <c r="W806" s="1"/>
    </row>
    <row r="807" spans="1:23" ht="14.25" customHeight="1">
      <c r="A807" s="1"/>
      <c r="B807" s="1"/>
      <c r="C807" s="46"/>
      <c r="D807" s="1"/>
      <c r="E807" s="1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1"/>
      <c r="W807" s="1"/>
    </row>
    <row r="808" spans="1:23" ht="14.25" customHeight="1">
      <c r="A808" s="1"/>
      <c r="B808" s="1"/>
      <c r="C808" s="46"/>
      <c r="D808" s="1"/>
      <c r="E808" s="1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1"/>
      <c r="W808" s="1"/>
    </row>
    <row r="809" spans="1:23" ht="14.25" customHeight="1">
      <c r="A809" s="1"/>
      <c r="B809" s="1"/>
      <c r="C809" s="46"/>
      <c r="D809" s="1"/>
      <c r="E809" s="1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1"/>
      <c r="W809" s="1"/>
    </row>
    <row r="810" spans="1:23" ht="14.25" customHeight="1">
      <c r="A810" s="1"/>
      <c r="B810" s="1"/>
      <c r="C810" s="46"/>
      <c r="D810" s="1"/>
      <c r="E810" s="1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1"/>
      <c r="W810" s="1"/>
    </row>
    <row r="811" spans="1:23" ht="14.25" customHeight="1">
      <c r="A811" s="1"/>
      <c r="B811" s="1"/>
      <c r="C811" s="46"/>
      <c r="D811" s="1"/>
      <c r="E811" s="1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1"/>
      <c r="W811" s="1"/>
    </row>
    <row r="812" spans="1:23" ht="14.25" customHeight="1">
      <c r="A812" s="1"/>
      <c r="B812" s="1"/>
      <c r="C812" s="46"/>
      <c r="D812" s="1"/>
      <c r="E812" s="1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1"/>
      <c r="W812" s="1"/>
    </row>
    <row r="813" spans="1:23" ht="14.25" customHeight="1">
      <c r="A813" s="1"/>
      <c r="B813" s="1"/>
      <c r="C813" s="46"/>
      <c r="D813" s="1"/>
      <c r="E813" s="1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1"/>
      <c r="W813" s="1"/>
    </row>
    <row r="814" spans="1:23" ht="14.25" customHeight="1">
      <c r="A814" s="1"/>
      <c r="B814" s="1"/>
      <c r="C814" s="46"/>
      <c r="D814" s="1"/>
      <c r="E814" s="1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1"/>
      <c r="W814" s="1"/>
    </row>
    <row r="815" spans="1:23" ht="14.25" customHeight="1">
      <c r="A815" s="1"/>
      <c r="B815" s="1"/>
      <c r="C815" s="46"/>
      <c r="D815" s="1"/>
      <c r="E815" s="1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1"/>
      <c r="W815" s="1"/>
    </row>
    <row r="816" spans="1:23" ht="14.25" customHeight="1">
      <c r="A816" s="1"/>
      <c r="B816" s="1"/>
      <c r="C816" s="46"/>
      <c r="D816" s="1"/>
      <c r="E816" s="1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1"/>
      <c r="W816" s="1"/>
    </row>
    <row r="817" spans="1:23" ht="14.25" customHeight="1">
      <c r="A817" s="1"/>
      <c r="B817" s="1"/>
      <c r="C817" s="46"/>
      <c r="D817" s="1"/>
      <c r="E817" s="1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1"/>
      <c r="W817" s="1"/>
    </row>
    <row r="818" spans="1:23" ht="14.25" customHeight="1">
      <c r="A818" s="1"/>
      <c r="B818" s="1"/>
      <c r="C818" s="46"/>
      <c r="D818" s="1"/>
      <c r="E818" s="1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1"/>
      <c r="W818" s="1"/>
    </row>
    <row r="819" spans="1:23" ht="14.25" customHeight="1">
      <c r="A819" s="1"/>
      <c r="B819" s="1"/>
      <c r="C819" s="46"/>
      <c r="D819" s="1"/>
      <c r="E819" s="1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1"/>
      <c r="W819" s="1"/>
    </row>
    <row r="820" spans="1:23" ht="14.25" customHeight="1">
      <c r="A820" s="1"/>
      <c r="B820" s="1"/>
      <c r="C820" s="46"/>
      <c r="D820" s="1"/>
      <c r="E820" s="1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1"/>
      <c r="W820" s="1"/>
    </row>
    <row r="821" spans="1:23" ht="14.25" customHeight="1">
      <c r="A821" s="1"/>
      <c r="B821" s="1"/>
      <c r="C821" s="46"/>
      <c r="D821" s="1"/>
      <c r="E821" s="1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1"/>
      <c r="W821" s="1"/>
    </row>
    <row r="822" spans="1:23" ht="14.25" customHeight="1">
      <c r="A822" s="1"/>
      <c r="B822" s="1"/>
      <c r="C822" s="46"/>
      <c r="D822" s="1"/>
      <c r="E822" s="1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1"/>
      <c r="W822" s="1"/>
    </row>
    <row r="823" spans="1:23" ht="14.25" customHeight="1">
      <c r="A823" s="1"/>
      <c r="B823" s="1"/>
      <c r="C823" s="46"/>
      <c r="D823" s="1"/>
      <c r="E823" s="1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1"/>
      <c r="W823" s="1"/>
    </row>
    <row r="824" spans="1:23" ht="14.25" customHeight="1">
      <c r="A824" s="1"/>
      <c r="B824" s="1"/>
      <c r="C824" s="46"/>
      <c r="D824" s="1"/>
      <c r="E824" s="1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1"/>
      <c r="W824" s="1"/>
    </row>
    <row r="825" spans="1:23" ht="14.25" customHeight="1">
      <c r="A825" s="1"/>
      <c r="B825" s="1"/>
      <c r="C825" s="46"/>
      <c r="D825" s="1"/>
      <c r="E825" s="1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1"/>
      <c r="W825" s="1"/>
    </row>
    <row r="826" spans="1:23" ht="14.25" customHeight="1">
      <c r="A826" s="1"/>
      <c r="B826" s="1"/>
      <c r="C826" s="46"/>
      <c r="D826" s="1"/>
      <c r="E826" s="1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1"/>
      <c r="W826" s="1"/>
    </row>
    <row r="827" spans="1:23" ht="14.25" customHeight="1">
      <c r="A827" s="1"/>
      <c r="B827" s="1"/>
      <c r="C827" s="46"/>
      <c r="D827" s="1"/>
      <c r="E827" s="1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1"/>
      <c r="W827" s="1"/>
    </row>
    <row r="828" spans="1:23" ht="14.25" customHeight="1">
      <c r="A828" s="1"/>
      <c r="B828" s="1"/>
      <c r="C828" s="46"/>
      <c r="D828" s="1"/>
      <c r="E828" s="1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1"/>
      <c r="W828" s="1"/>
    </row>
    <row r="829" spans="1:23" ht="14.25" customHeight="1">
      <c r="A829" s="1"/>
      <c r="B829" s="1"/>
      <c r="C829" s="46"/>
      <c r="D829" s="1"/>
      <c r="E829" s="1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1"/>
      <c r="W829" s="1"/>
    </row>
    <row r="830" spans="1:23" ht="14.25" customHeight="1">
      <c r="A830" s="1"/>
      <c r="B830" s="1"/>
      <c r="C830" s="46"/>
      <c r="D830" s="1"/>
      <c r="E830" s="1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1"/>
      <c r="W830" s="1"/>
    </row>
    <row r="831" spans="1:23" ht="14.25" customHeight="1">
      <c r="A831" s="1"/>
      <c r="B831" s="1"/>
      <c r="C831" s="46"/>
      <c r="D831" s="1"/>
      <c r="E831" s="1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1"/>
      <c r="W831" s="1"/>
    </row>
    <row r="832" spans="1:23" ht="14.25" customHeight="1">
      <c r="A832" s="1"/>
      <c r="B832" s="1"/>
      <c r="C832" s="46"/>
      <c r="D832" s="1"/>
      <c r="E832" s="1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1"/>
      <c r="W832" s="1"/>
    </row>
    <row r="833" spans="1:23" ht="14.25" customHeight="1">
      <c r="A833" s="1"/>
      <c r="B833" s="1"/>
      <c r="C833" s="46"/>
      <c r="D833" s="1"/>
      <c r="E833" s="1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1"/>
      <c r="W833" s="1"/>
    </row>
    <row r="834" spans="1:23" ht="14.25" customHeight="1">
      <c r="A834" s="1"/>
      <c r="B834" s="1"/>
      <c r="C834" s="46"/>
      <c r="D834" s="1"/>
      <c r="E834" s="1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1"/>
      <c r="W834" s="1"/>
    </row>
    <row r="835" spans="1:23" ht="14.25" customHeight="1">
      <c r="A835" s="1"/>
      <c r="B835" s="1"/>
      <c r="C835" s="46"/>
      <c r="D835" s="1"/>
      <c r="E835" s="1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1"/>
      <c r="W835" s="1"/>
    </row>
    <row r="836" spans="1:23" ht="14.25" customHeight="1">
      <c r="A836" s="1"/>
      <c r="B836" s="1"/>
      <c r="C836" s="46"/>
      <c r="D836" s="1"/>
      <c r="E836" s="1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1"/>
      <c r="W836" s="1"/>
    </row>
    <row r="837" spans="1:23" ht="14.25" customHeight="1">
      <c r="A837" s="1"/>
      <c r="B837" s="1"/>
      <c r="C837" s="46"/>
      <c r="D837" s="1"/>
      <c r="E837" s="1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1"/>
      <c r="W837" s="1"/>
    </row>
    <row r="838" spans="1:23" ht="14.25" customHeight="1">
      <c r="A838" s="1"/>
      <c r="B838" s="1"/>
      <c r="C838" s="46"/>
      <c r="D838" s="1"/>
      <c r="E838" s="1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1"/>
      <c r="W838" s="1"/>
    </row>
    <row r="839" spans="1:23" ht="14.25" customHeight="1">
      <c r="A839" s="1"/>
      <c r="B839" s="1"/>
      <c r="C839" s="46"/>
      <c r="D839" s="1"/>
      <c r="E839" s="1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1"/>
      <c r="W839" s="1"/>
    </row>
    <row r="840" spans="1:23" ht="14.25" customHeight="1">
      <c r="A840" s="1"/>
      <c r="B840" s="1"/>
      <c r="C840" s="46"/>
      <c r="D840" s="1"/>
      <c r="E840" s="1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1"/>
      <c r="W840" s="1"/>
    </row>
    <row r="841" spans="1:23" ht="14.25" customHeight="1">
      <c r="A841" s="1"/>
      <c r="B841" s="1"/>
      <c r="C841" s="46"/>
      <c r="D841" s="1"/>
      <c r="E841" s="1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1"/>
      <c r="W841" s="1"/>
    </row>
    <row r="842" spans="1:23" ht="14.25" customHeight="1">
      <c r="A842" s="1"/>
      <c r="B842" s="1"/>
      <c r="C842" s="46"/>
      <c r="D842" s="1"/>
      <c r="E842" s="1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1"/>
      <c r="W842" s="1"/>
    </row>
    <row r="843" spans="1:23" ht="14.25" customHeight="1">
      <c r="A843" s="1"/>
      <c r="B843" s="1"/>
      <c r="C843" s="46"/>
      <c r="D843" s="1"/>
      <c r="E843" s="1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1"/>
      <c r="W843" s="1"/>
    </row>
    <row r="844" spans="1:23" ht="14.25" customHeight="1">
      <c r="A844" s="1"/>
      <c r="B844" s="1"/>
      <c r="C844" s="46"/>
      <c r="D844" s="1"/>
      <c r="E844" s="1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1"/>
      <c r="W844" s="1"/>
    </row>
    <row r="845" spans="1:23" ht="14.25" customHeight="1">
      <c r="A845" s="1"/>
      <c r="B845" s="1"/>
      <c r="C845" s="46"/>
      <c r="D845" s="1"/>
      <c r="E845" s="1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1"/>
      <c r="W845" s="1"/>
    </row>
    <row r="846" spans="1:23" ht="14.25" customHeight="1">
      <c r="A846" s="1"/>
      <c r="B846" s="1"/>
      <c r="C846" s="46"/>
      <c r="D846" s="1"/>
      <c r="E846" s="1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1"/>
      <c r="W846" s="1"/>
    </row>
    <row r="847" spans="1:23" ht="14.25" customHeight="1">
      <c r="A847" s="1"/>
      <c r="B847" s="1"/>
      <c r="C847" s="46"/>
      <c r="D847" s="1"/>
      <c r="E847" s="1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1"/>
      <c r="W847" s="1"/>
    </row>
    <row r="848" spans="1:23" ht="14.25" customHeight="1">
      <c r="A848" s="1"/>
      <c r="B848" s="1"/>
      <c r="C848" s="46"/>
      <c r="D848" s="1"/>
      <c r="E848" s="1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1"/>
      <c r="W848" s="1"/>
    </row>
    <row r="849" spans="1:23" ht="14.25" customHeight="1">
      <c r="A849" s="1"/>
      <c r="B849" s="1"/>
      <c r="C849" s="46"/>
      <c r="D849" s="1"/>
      <c r="E849" s="1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1"/>
      <c r="W849" s="1"/>
    </row>
    <row r="850" spans="1:23" ht="14.25" customHeight="1">
      <c r="A850" s="1"/>
      <c r="B850" s="1"/>
      <c r="C850" s="46"/>
      <c r="D850" s="1"/>
      <c r="E850" s="1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1"/>
      <c r="W850" s="1"/>
    </row>
    <row r="851" spans="1:23" ht="14.25" customHeight="1">
      <c r="A851" s="1"/>
      <c r="B851" s="1"/>
      <c r="C851" s="46"/>
      <c r="D851" s="1"/>
      <c r="E851" s="1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1"/>
      <c r="W851" s="1"/>
    </row>
    <row r="852" spans="1:23" ht="14.25" customHeight="1">
      <c r="A852" s="1"/>
      <c r="B852" s="1"/>
      <c r="C852" s="46"/>
      <c r="D852" s="1"/>
      <c r="E852" s="1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1"/>
      <c r="W852" s="1"/>
    </row>
    <row r="853" spans="1:23" ht="14.25" customHeight="1">
      <c r="A853" s="1"/>
      <c r="B853" s="1"/>
      <c r="C853" s="46"/>
      <c r="D853" s="1"/>
      <c r="E853" s="1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1"/>
      <c r="W853" s="1"/>
    </row>
    <row r="854" spans="1:23" ht="14.25" customHeight="1">
      <c r="A854" s="1"/>
      <c r="B854" s="1"/>
      <c r="C854" s="46"/>
      <c r="D854" s="1"/>
      <c r="E854" s="1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1"/>
      <c r="W854" s="1"/>
    </row>
    <row r="855" spans="1:23" ht="14.25" customHeight="1">
      <c r="A855" s="1"/>
      <c r="B855" s="1"/>
      <c r="C855" s="46"/>
      <c r="D855" s="1"/>
      <c r="E855" s="1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1"/>
      <c r="W855" s="1"/>
    </row>
    <row r="856" spans="1:23" ht="14.25" customHeight="1">
      <c r="A856" s="1"/>
      <c r="B856" s="1"/>
      <c r="C856" s="46"/>
      <c r="D856" s="1"/>
      <c r="E856" s="1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1"/>
      <c r="W856" s="1"/>
    </row>
    <row r="857" spans="1:23" ht="14.25" customHeight="1">
      <c r="A857" s="1"/>
      <c r="B857" s="1"/>
      <c r="C857" s="46"/>
      <c r="D857" s="1"/>
      <c r="E857" s="1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1"/>
      <c r="W857" s="1"/>
    </row>
    <row r="858" spans="1:23" ht="14.25" customHeight="1">
      <c r="A858" s="1"/>
      <c r="B858" s="1"/>
      <c r="C858" s="46"/>
      <c r="D858" s="1"/>
      <c r="E858" s="1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1"/>
      <c r="W858" s="1"/>
    </row>
    <row r="859" spans="1:23" ht="14.25" customHeight="1">
      <c r="A859" s="1"/>
      <c r="B859" s="1"/>
      <c r="C859" s="46"/>
      <c r="D859" s="1"/>
      <c r="E859" s="1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1"/>
      <c r="W859" s="1"/>
    </row>
    <row r="860" spans="1:23" ht="14.25" customHeight="1">
      <c r="A860" s="1"/>
      <c r="B860" s="1"/>
      <c r="C860" s="46"/>
      <c r="D860" s="1"/>
      <c r="E860" s="1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1"/>
      <c r="W860" s="1"/>
    </row>
    <row r="861" spans="1:23" ht="14.25" customHeight="1">
      <c r="A861" s="1"/>
      <c r="B861" s="1"/>
      <c r="C861" s="46"/>
      <c r="D861" s="1"/>
      <c r="E861" s="1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1"/>
      <c r="W861" s="1"/>
    </row>
    <row r="862" spans="1:23" ht="14.25" customHeight="1">
      <c r="A862" s="1"/>
      <c r="B862" s="1"/>
      <c r="C862" s="46"/>
      <c r="D862" s="1"/>
      <c r="E862" s="1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1"/>
      <c r="W862" s="1"/>
    </row>
    <row r="863" spans="1:23" ht="14.25" customHeight="1">
      <c r="A863" s="1"/>
      <c r="B863" s="1"/>
      <c r="C863" s="46"/>
      <c r="D863" s="1"/>
      <c r="E863" s="1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1"/>
      <c r="W863" s="1"/>
    </row>
    <row r="864" spans="1:23" ht="14.25" customHeight="1">
      <c r="A864" s="1"/>
      <c r="B864" s="1"/>
      <c r="C864" s="46"/>
      <c r="D864" s="1"/>
      <c r="E864" s="1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1"/>
      <c r="W864" s="1"/>
    </row>
    <row r="865" spans="1:23" ht="14.25" customHeight="1">
      <c r="A865" s="1"/>
      <c r="B865" s="1"/>
      <c r="C865" s="46"/>
      <c r="D865" s="1"/>
      <c r="E865" s="1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1"/>
      <c r="W865" s="1"/>
    </row>
    <row r="866" spans="1:23" ht="14.25" customHeight="1">
      <c r="A866" s="1"/>
      <c r="B866" s="1"/>
      <c r="C866" s="46"/>
      <c r="D866" s="1"/>
      <c r="E866" s="1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1"/>
      <c r="W866" s="1"/>
    </row>
    <row r="867" spans="1:23" ht="14.25" customHeight="1">
      <c r="A867" s="1"/>
      <c r="B867" s="1"/>
      <c r="C867" s="46"/>
      <c r="D867" s="1"/>
      <c r="E867" s="1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1"/>
      <c r="W867" s="1"/>
    </row>
    <row r="868" spans="1:23" ht="14.25" customHeight="1">
      <c r="A868" s="1"/>
      <c r="B868" s="1"/>
      <c r="C868" s="46"/>
      <c r="D868" s="1"/>
      <c r="E868" s="1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1"/>
      <c r="W868" s="1"/>
    </row>
    <row r="869" spans="1:23" ht="14.25" customHeight="1">
      <c r="A869" s="1"/>
      <c r="B869" s="1"/>
      <c r="C869" s="46"/>
      <c r="D869" s="1"/>
      <c r="E869" s="1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1"/>
      <c r="W869" s="1"/>
    </row>
    <row r="870" spans="1:23" ht="14.25" customHeight="1">
      <c r="A870" s="1"/>
      <c r="B870" s="1"/>
      <c r="C870" s="46"/>
      <c r="D870" s="1"/>
      <c r="E870" s="1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1"/>
      <c r="W870" s="1"/>
    </row>
    <row r="871" spans="1:23" ht="14.25" customHeight="1">
      <c r="A871" s="1"/>
      <c r="B871" s="1"/>
      <c r="C871" s="46"/>
      <c r="D871" s="1"/>
      <c r="E871" s="1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1"/>
      <c r="W871" s="1"/>
    </row>
    <row r="872" spans="1:23" ht="14.25" customHeight="1">
      <c r="A872" s="1"/>
      <c r="B872" s="1"/>
      <c r="C872" s="46"/>
      <c r="D872" s="1"/>
      <c r="E872" s="1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1"/>
      <c r="W872" s="1"/>
    </row>
    <row r="873" spans="1:23" ht="14.25" customHeight="1">
      <c r="A873" s="1"/>
      <c r="B873" s="1"/>
      <c r="C873" s="46"/>
      <c r="D873" s="1"/>
      <c r="E873" s="1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1"/>
      <c r="W873" s="1"/>
    </row>
    <row r="874" spans="1:23" ht="14.25" customHeight="1">
      <c r="A874" s="1"/>
      <c r="B874" s="1"/>
      <c r="C874" s="46"/>
      <c r="D874" s="1"/>
      <c r="E874" s="1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1"/>
      <c r="W874" s="1"/>
    </row>
    <row r="875" spans="1:23" ht="14.25" customHeight="1">
      <c r="A875" s="1"/>
      <c r="B875" s="1"/>
      <c r="C875" s="46"/>
      <c r="D875" s="1"/>
      <c r="E875" s="1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1"/>
      <c r="W875" s="1"/>
    </row>
    <row r="876" spans="1:23" ht="14.25" customHeight="1">
      <c r="A876" s="1"/>
      <c r="B876" s="1"/>
      <c r="C876" s="46"/>
      <c r="D876" s="1"/>
      <c r="E876" s="1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1"/>
      <c r="W876" s="1"/>
    </row>
    <row r="877" spans="1:23" ht="14.25" customHeight="1">
      <c r="A877" s="1"/>
      <c r="B877" s="1"/>
      <c r="C877" s="46"/>
      <c r="D877" s="1"/>
      <c r="E877" s="1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1"/>
      <c r="W877" s="1"/>
    </row>
    <row r="878" spans="1:23" ht="14.25" customHeight="1">
      <c r="A878" s="1"/>
      <c r="B878" s="1"/>
      <c r="C878" s="46"/>
      <c r="D878" s="1"/>
      <c r="E878" s="1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1"/>
      <c r="W878" s="1"/>
    </row>
    <row r="879" spans="1:23" ht="14.25" customHeight="1">
      <c r="A879" s="1"/>
      <c r="B879" s="1"/>
      <c r="C879" s="46"/>
      <c r="D879" s="1"/>
      <c r="E879" s="1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1"/>
      <c r="W879" s="1"/>
    </row>
    <row r="880" spans="1:23" ht="14.25" customHeight="1">
      <c r="A880" s="1"/>
      <c r="B880" s="1"/>
      <c r="C880" s="46"/>
      <c r="D880" s="1"/>
      <c r="E880" s="1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1"/>
      <c r="W880" s="1"/>
    </row>
    <row r="881" spans="1:23" ht="14.25" customHeight="1">
      <c r="A881" s="1"/>
      <c r="B881" s="1"/>
      <c r="C881" s="46"/>
      <c r="D881" s="1"/>
      <c r="E881" s="1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1"/>
      <c r="W881" s="1"/>
    </row>
    <row r="882" spans="1:23" ht="14.25" customHeight="1">
      <c r="A882" s="1"/>
      <c r="B882" s="1"/>
      <c r="C882" s="46"/>
      <c r="D882" s="1"/>
      <c r="E882" s="1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1"/>
      <c r="W882" s="1"/>
    </row>
    <row r="883" spans="1:23" ht="14.25" customHeight="1">
      <c r="A883" s="1"/>
      <c r="B883" s="1"/>
      <c r="C883" s="46"/>
      <c r="D883" s="1"/>
      <c r="E883" s="1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1"/>
      <c r="W883" s="1"/>
    </row>
    <row r="884" spans="1:23" ht="14.25" customHeight="1">
      <c r="A884" s="1"/>
      <c r="B884" s="1"/>
      <c r="C884" s="46"/>
      <c r="D884" s="1"/>
      <c r="E884" s="1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1"/>
      <c r="W884" s="1"/>
    </row>
    <row r="885" spans="1:23" ht="14.25" customHeight="1">
      <c r="A885" s="1"/>
      <c r="B885" s="1"/>
      <c r="C885" s="46"/>
      <c r="D885" s="1"/>
      <c r="E885" s="1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1"/>
      <c r="W885" s="1"/>
    </row>
    <row r="886" spans="1:23" ht="14.25" customHeight="1">
      <c r="A886" s="1"/>
      <c r="B886" s="1"/>
      <c r="C886" s="46"/>
      <c r="D886" s="1"/>
      <c r="E886" s="1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1"/>
      <c r="W886" s="1"/>
    </row>
    <row r="887" spans="1:23" ht="14.25" customHeight="1">
      <c r="A887" s="1"/>
      <c r="B887" s="1"/>
      <c r="C887" s="46"/>
      <c r="D887" s="1"/>
      <c r="E887" s="1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1"/>
      <c r="W887" s="1"/>
    </row>
    <row r="888" spans="1:23" ht="14.25" customHeight="1">
      <c r="A888" s="1"/>
      <c r="B888" s="1"/>
      <c r="C888" s="46"/>
      <c r="D888" s="1"/>
      <c r="E888" s="1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1"/>
      <c r="W888" s="1"/>
    </row>
    <row r="889" spans="1:23" ht="14.25" customHeight="1">
      <c r="A889" s="1"/>
      <c r="B889" s="1"/>
      <c r="C889" s="46"/>
      <c r="D889" s="1"/>
      <c r="E889" s="1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1"/>
      <c r="W889" s="1"/>
    </row>
    <row r="890" spans="1:23" ht="14.25" customHeight="1">
      <c r="A890" s="1"/>
      <c r="B890" s="1"/>
      <c r="C890" s="46"/>
      <c r="D890" s="1"/>
      <c r="E890" s="1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1"/>
      <c r="W890" s="1"/>
    </row>
    <row r="891" spans="1:23" ht="14.25" customHeight="1">
      <c r="A891" s="1"/>
      <c r="B891" s="1"/>
      <c r="C891" s="46"/>
      <c r="D891" s="1"/>
      <c r="E891" s="1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1"/>
      <c r="W891" s="1"/>
    </row>
    <row r="892" spans="1:23" ht="14.25" customHeight="1">
      <c r="A892" s="1"/>
      <c r="B892" s="1"/>
      <c r="C892" s="46"/>
      <c r="D892" s="1"/>
      <c r="E892" s="1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1"/>
      <c r="W892" s="1"/>
    </row>
    <row r="893" spans="1:23" ht="14.25" customHeight="1">
      <c r="A893" s="1"/>
      <c r="B893" s="1"/>
      <c r="C893" s="46"/>
      <c r="D893" s="1"/>
      <c r="E893" s="1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1"/>
      <c r="W893" s="1"/>
    </row>
    <row r="894" spans="1:23" ht="14.25" customHeight="1">
      <c r="A894" s="1"/>
      <c r="B894" s="1"/>
      <c r="C894" s="46"/>
      <c r="D894" s="1"/>
      <c r="E894" s="1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1"/>
      <c r="W894" s="1"/>
    </row>
    <row r="895" spans="1:23" ht="14.25" customHeight="1">
      <c r="A895" s="1"/>
      <c r="B895" s="1"/>
      <c r="C895" s="46"/>
      <c r="D895" s="1"/>
      <c r="E895" s="1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1"/>
      <c r="W895" s="1"/>
    </row>
    <row r="896" spans="1:23" ht="14.25" customHeight="1">
      <c r="A896" s="1"/>
      <c r="B896" s="1"/>
      <c r="C896" s="46"/>
      <c r="D896" s="1"/>
      <c r="E896" s="1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1"/>
      <c r="W896" s="1"/>
    </row>
    <row r="897" spans="1:23" ht="14.25" customHeight="1">
      <c r="A897" s="1"/>
      <c r="B897" s="1"/>
      <c r="C897" s="46"/>
      <c r="D897" s="1"/>
      <c r="E897" s="1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1"/>
      <c r="W897" s="1"/>
    </row>
    <row r="898" spans="1:23" ht="14.25" customHeight="1">
      <c r="A898" s="1"/>
      <c r="B898" s="1"/>
      <c r="C898" s="46"/>
      <c r="D898" s="1"/>
      <c r="E898" s="1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1"/>
      <c r="W898" s="1"/>
    </row>
    <row r="899" spans="1:23" ht="14.25" customHeight="1">
      <c r="A899" s="1"/>
      <c r="B899" s="1"/>
      <c r="C899" s="46"/>
      <c r="D899" s="1"/>
      <c r="E899" s="1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1"/>
      <c r="W899" s="1"/>
    </row>
    <row r="900" spans="1:23" ht="14.25" customHeight="1">
      <c r="A900" s="1"/>
      <c r="B900" s="1"/>
      <c r="C900" s="46"/>
      <c r="D900" s="1"/>
      <c r="E900" s="1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1"/>
      <c r="W900" s="1"/>
    </row>
    <row r="901" spans="1:23" ht="14.25" customHeight="1">
      <c r="A901" s="1"/>
      <c r="B901" s="1"/>
      <c r="C901" s="46"/>
      <c r="D901" s="1"/>
      <c r="E901" s="1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1"/>
      <c r="W901" s="1"/>
    </row>
    <row r="902" spans="1:23" ht="14.25" customHeight="1">
      <c r="A902" s="1"/>
      <c r="B902" s="1"/>
      <c r="C902" s="46"/>
      <c r="D902" s="1"/>
      <c r="E902" s="1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1"/>
      <c r="W902" s="1"/>
    </row>
    <row r="903" spans="1:23" ht="14.25" customHeight="1">
      <c r="A903" s="1"/>
      <c r="B903" s="1"/>
      <c r="C903" s="46"/>
      <c r="D903" s="1"/>
      <c r="E903" s="1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1"/>
      <c r="W903" s="1"/>
    </row>
    <row r="904" spans="1:23" ht="14.25" customHeight="1">
      <c r="A904" s="1"/>
      <c r="B904" s="1"/>
      <c r="C904" s="46"/>
      <c r="D904" s="1"/>
      <c r="E904" s="1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1"/>
      <c r="W904" s="1"/>
    </row>
    <row r="905" spans="1:23" ht="14.25" customHeight="1">
      <c r="A905" s="1"/>
      <c r="B905" s="1"/>
      <c r="C905" s="46"/>
      <c r="D905" s="1"/>
      <c r="E905" s="1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1"/>
      <c r="W905" s="1"/>
    </row>
    <row r="906" spans="1:23" ht="14.25" customHeight="1">
      <c r="A906" s="1"/>
      <c r="B906" s="1"/>
      <c r="C906" s="46"/>
      <c r="D906" s="1"/>
      <c r="E906" s="1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1"/>
      <c r="W906" s="1"/>
    </row>
    <row r="907" spans="1:23" ht="14.25" customHeight="1">
      <c r="A907" s="1"/>
      <c r="B907" s="1"/>
      <c r="C907" s="46"/>
      <c r="D907" s="1"/>
      <c r="E907" s="1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1"/>
      <c r="W907" s="1"/>
    </row>
    <row r="908" spans="1:23" ht="14.25" customHeight="1">
      <c r="A908" s="1"/>
      <c r="B908" s="1"/>
      <c r="C908" s="46"/>
      <c r="D908" s="1"/>
      <c r="E908" s="1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1"/>
      <c r="W908" s="1"/>
    </row>
    <row r="909" spans="1:23" ht="14.25" customHeight="1">
      <c r="A909" s="1"/>
      <c r="B909" s="1"/>
      <c r="C909" s="46"/>
      <c r="D909" s="1"/>
      <c r="E909" s="1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1"/>
      <c r="W909" s="1"/>
    </row>
    <row r="910" spans="1:23" ht="14.25" customHeight="1">
      <c r="A910" s="1"/>
      <c r="B910" s="1"/>
      <c r="C910" s="46"/>
      <c r="D910" s="1"/>
      <c r="E910" s="1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1"/>
      <c r="W910" s="1"/>
    </row>
    <row r="911" spans="1:23" ht="14.25" customHeight="1">
      <c r="A911" s="1"/>
      <c r="B911" s="1"/>
      <c r="C911" s="46"/>
      <c r="D911" s="1"/>
      <c r="E911" s="1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1"/>
      <c r="W911" s="1"/>
    </row>
    <row r="912" spans="1:23" ht="14.25" customHeight="1">
      <c r="A912" s="1"/>
      <c r="B912" s="1"/>
      <c r="C912" s="46"/>
      <c r="D912" s="1"/>
      <c r="E912" s="1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1"/>
      <c r="W912" s="1"/>
    </row>
    <row r="913" spans="1:23" ht="14.25" customHeight="1">
      <c r="A913" s="1"/>
      <c r="B913" s="1"/>
      <c r="C913" s="46"/>
      <c r="D913" s="1"/>
      <c r="E913" s="1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1"/>
      <c r="W913" s="1"/>
    </row>
    <row r="914" spans="1:23" ht="14.25" customHeight="1">
      <c r="A914" s="1"/>
      <c r="B914" s="1"/>
      <c r="C914" s="46"/>
      <c r="D914" s="1"/>
      <c r="E914" s="1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1"/>
      <c r="W914" s="1"/>
    </row>
    <row r="915" spans="1:23" ht="14.25" customHeight="1">
      <c r="A915" s="1"/>
      <c r="B915" s="1"/>
      <c r="C915" s="46"/>
      <c r="D915" s="1"/>
      <c r="E915" s="1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1"/>
      <c r="W915" s="1"/>
    </row>
    <row r="916" spans="1:23" ht="14.25" customHeight="1">
      <c r="A916" s="1"/>
      <c r="B916" s="1"/>
      <c r="C916" s="46"/>
      <c r="D916" s="1"/>
      <c r="E916" s="1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1"/>
      <c r="W916" s="1"/>
    </row>
    <row r="917" spans="1:23" ht="14.25" customHeight="1">
      <c r="A917" s="1"/>
      <c r="B917" s="1"/>
      <c r="C917" s="46"/>
      <c r="D917" s="1"/>
      <c r="E917" s="1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1"/>
      <c r="W917" s="1"/>
    </row>
    <row r="918" spans="1:23" ht="14.25" customHeight="1">
      <c r="A918" s="1"/>
      <c r="B918" s="1"/>
      <c r="C918" s="46"/>
      <c r="D918" s="1"/>
      <c r="E918" s="1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1"/>
      <c r="W918" s="1"/>
    </row>
    <row r="919" spans="1:23" ht="14.25" customHeight="1">
      <c r="A919" s="1"/>
      <c r="B919" s="1"/>
      <c r="C919" s="46"/>
      <c r="D919" s="1"/>
      <c r="E919" s="1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1"/>
      <c r="W919" s="1"/>
    </row>
    <row r="920" spans="1:23" ht="14.25" customHeight="1">
      <c r="A920" s="1"/>
      <c r="B920" s="1"/>
      <c r="C920" s="46"/>
      <c r="D920" s="1"/>
      <c r="E920" s="1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1"/>
      <c r="W920" s="1"/>
    </row>
    <row r="921" spans="1:23" ht="14.25" customHeight="1">
      <c r="A921" s="1"/>
      <c r="B921" s="1"/>
      <c r="C921" s="46"/>
      <c r="D921" s="1"/>
      <c r="E921" s="1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1"/>
      <c r="W921" s="1"/>
    </row>
    <row r="922" spans="1:23" ht="14.25" customHeight="1">
      <c r="A922" s="1"/>
      <c r="B922" s="1"/>
      <c r="C922" s="46"/>
      <c r="D922" s="1"/>
      <c r="E922" s="1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1"/>
      <c r="W922" s="1"/>
    </row>
    <row r="923" spans="1:23" ht="14.25" customHeight="1">
      <c r="A923" s="1"/>
      <c r="B923" s="1"/>
      <c r="C923" s="46"/>
      <c r="D923" s="1"/>
      <c r="E923" s="1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1"/>
      <c r="W923" s="1"/>
    </row>
    <row r="924" spans="1:23" ht="14.25" customHeight="1">
      <c r="A924" s="1"/>
      <c r="B924" s="1"/>
      <c r="C924" s="46"/>
      <c r="D924" s="1"/>
      <c r="E924" s="1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1"/>
      <c r="W924" s="1"/>
    </row>
    <row r="925" spans="1:23" ht="14.25" customHeight="1">
      <c r="A925" s="1"/>
      <c r="B925" s="1"/>
      <c r="C925" s="46"/>
      <c r="D925" s="1"/>
      <c r="E925" s="1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1"/>
      <c r="W925" s="1"/>
    </row>
    <row r="926" spans="1:23" ht="14.25" customHeight="1">
      <c r="A926" s="1"/>
      <c r="B926" s="1"/>
      <c r="C926" s="46"/>
      <c r="D926" s="1"/>
      <c r="E926" s="1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1"/>
      <c r="W926" s="1"/>
    </row>
    <row r="927" spans="1:23" ht="14.25" customHeight="1">
      <c r="A927" s="1"/>
      <c r="B927" s="1"/>
      <c r="C927" s="46"/>
      <c r="D927" s="1"/>
      <c r="E927" s="1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1"/>
      <c r="W927" s="1"/>
    </row>
    <row r="928" spans="1:23" ht="14.25" customHeight="1">
      <c r="A928" s="1"/>
      <c r="B928" s="1"/>
      <c r="C928" s="46"/>
      <c r="D928" s="1"/>
      <c r="E928" s="1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1"/>
      <c r="W928" s="1"/>
    </row>
    <row r="929" spans="1:23" ht="14.25" customHeight="1">
      <c r="A929" s="1"/>
      <c r="B929" s="1"/>
      <c r="C929" s="46"/>
      <c r="D929" s="1"/>
      <c r="E929" s="1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1"/>
      <c r="W929" s="1"/>
    </row>
    <row r="930" spans="1:23" ht="14.25" customHeight="1">
      <c r="A930" s="1"/>
      <c r="B930" s="1"/>
      <c r="C930" s="46"/>
      <c r="D930" s="1"/>
      <c r="E930" s="1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1"/>
      <c r="W930" s="1"/>
    </row>
    <row r="931" spans="1:23" ht="14.25" customHeight="1">
      <c r="A931" s="1"/>
      <c r="B931" s="1"/>
      <c r="C931" s="46"/>
      <c r="D931" s="1"/>
      <c r="E931" s="1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1"/>
      <c r="W931" s="1"/>
    </row>
    <row r="932" spans="1:23" ht="14.25" customHeight="1">
      <c r="A932" s="1"/>
      <c r="B932" s="1"/>
      <c r="C932" s="46"/>
      <c r="D932" s="1"/>
      <c r="E932" s="1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1"/>
      <c r="W932" s="1"/>
    </row>
    <row r="933" spans="1:23" ht="14.25" customHeight="1">
      <c r="A933" s="1"/>
      <c r="B933" s="1"/>
      <c r="C933" s="46"/>
      <c r="D933" s="1"/>
      <c r="E933" s="1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1"/>
      <c r="W933" s="1"/>
    </row>
    <row r="934" spans="1:23" ht="14.25" customHeight="1">
      <c r="A934" s="1"/>
      <c r="B934" s="1"/>
      <c r="C934" s="46"/>
      <c r="D934" s="1"/>
      <c r="E934" s="1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1"/>
      <c r="W934" s="1"/>
    </row>
    <row r="935" spans="1:23" ht="14.25" customHeight="1">
      <c r="A935" s="1"/>
      <c r="B935" s="1"/>
      <c r="C935" s="46"/>
      <c r="D935" s="1"/>
      <c r="E935" s="1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1"/>
      <c r="W935" s="1"/>
    </row>
    <row r="936" spans="1:23" ht="14.25" customHeight="1">
      <c r="A936" s="1"/>
      <c r="B936" s="1"/>
      <c r="C936" s="46"/>
      <c r="D936" s="1"/>
      <c r="E936" s="1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1"/>
      <c r="W936" s="1"/>
    </row>
    <row r="937" spans="1:23" ht="14.25" customHeight="1">
      <c r="A937" s="1"/>
      <c r="B937" s="1"/>
      <c r="C937" s="46"/>
      <c r="D937" s="1"/>
      <c r="E937" s="1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1"/>
      <c r="W937" s="1"/>
    </row>
    <row r="938" spans="1:23" ht="14.25" customHeight="1">
      <c r="A938" s="1"/>
      <c r="B938" s="1"/>
      <c r="C938" s="46"/>
      <c r="D938" s="1"/>
      <c r="E938" s="1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1"/>
      <c r="W938" s="1"/>
    </row>
    <row r="939" spans="1:23" ht="14.25" customHeight="1">
      <c r="A939" s="1"/>
      <c r="B939" s="1"/>
      <c r="C939" s="46"/>
      <c r="D939" s="1"/>
      <c r="E939" s="1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1"/>
      <c r="W939" s="1"/>
    </row>
    <row r="940" spans="1:23" ht="14.25" customHeight="1">
      <c r="A940" s="1"/>
      <c r="B940" s="1"/>
      <c r="C940" s="46"/>
      <c r="D940" s="1"/>
      <c r="E940" s="1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1"/>
      <c r="W940" s="1"/>
    </row>
    <row r="941" spans="1:23" ht="14.25" customHeight="1">
      <c r="A941" s="1"/>
      <c r="B941" s="1"/>
      <c r="C941" s="46"/>
      <c r="D941" s="1"/>
      <c r="E941" s="1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1"/>
      <c r="W941" s="1"/>
    </row>
    <row r="942" spans="1:23" ht="14.25" customHeight="1">
      <c r="A942" s="1"/>
      <c r="B942" s="1"/>
      <c r="C942" s="46"/>
      <c r="D942" s="1"/>
      <c r="E942" s="1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1"/>
      <c r="W942" s="1"/>
    </row>
    <row r="943" spans="1:23" ht="14.25" customHeight="1">
      <c r="A943" s="1"/>
      <c r="B943" s="1"/>
      <c r="C943" s="46"/>
      <c r="D943" s="1"/>
      <c r="E943" s="1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1"/>
      <c r="W943" s="1"/>
    </row>
    <row r="944" spans="1:23" ht="14.25" customHeight="1">
      <c r="A944" s="1"/>
      <c r="B944" s="1"/>
      <c r="C944" s="46"/>
      <c r="D944" s="1"/>
      <c r="E944" s="1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1"/>
      <c r="W944" s="1"/>
    </row>
    <row r="945" spans="1:23" ht="14.25" customHeight="1">
      <c r="A945" s="1"/>
      <c r="B945" s="1"/>
      <c r="C945" s="46"/>
      <c r="D945" s="1"/>
      <c r="E945" s="1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1"/>
      <c r="W945" s="1"/>
    </row>
    <row r="946" spans="1:23" ht="14.25" customHeight="1">
      <c r="A946" s="1"/>
      <c r="B946" s="1"/>
      <c r="C946" s="46"/>
      <c r="D946" s="1"/>
      <c r="E946" s="1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1"/>
      <c r="W946" s="1"/>
    </row>
    <row r="947" spans="1:23" ht="14.25" customHeight="1">
      <c r="A947" s="1"/>
      <c r="B947" s="1"/>
      <c r="C947" s="46"/>
      <c r="D947" s="1"/>
      <c r="E947" s="1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1"/>
      <c r="W947" s="1"/>
    </row>
    <row r="948" spans="1:23" ht="14.25" customHeight="1">
      <c r="A948" s="1"/>
      <c r="B948" s="1"/>
      <c r="C948" s="46"/>
      <c r="D948" s="1"/>
      <c r="E948" s="1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1"/>
      <c r="W948" s="1"/>
    </row>
    <row r="949" spans="1:23" ht="14.25" customHeight="1">
      <c r="A949" s="1"/>
      <c r="B949" s="1"/>
      <c r="C949" s="46"/>
      <c r="D949" s="1"/>
      <c r="E949" s="1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1"/>
      <c r="W949" s="1"/>
    </row>
    <row r="950" spans="1:23" ht="14.25" customHeight="1">
      <c r="A950" s="1"/>
      <c r="B950" s="1"/>
      <c r="C950" s="46"/>
      <c r="D950" s="1"/>
      <c r="E950" s="1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1"/>
      <c r="W950" s="1"/>
    </row>
    <row r="951" spans="1:23" ht="14.25" customHeight="1">
      <c r="A951" s="1"/>
      <c r="B951" s="1"/>
      <c r="C951" s="46"/>
      <c r="D951" s="1"/>
      <c r="E951" s="1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1"/>
      <c r="W951" s="1"/>
    </row>
    <row r="952" spans="1:23" ht="14.25" customHeight="1">
      <c r="A952" s="1"/>
      <c r="B952" s="1"/>
      <c r="C952" s="46"/>
      <c r="D952" s="1"/>
      <c r="E952" s="1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1"/>
      <c r="W952" s="1"/>
    </row>
    <row r="953" spans="1:23" ht="14.25" customHeight="1">
      <c r="A953" s="1"/>
      <c r="B953" s="1"/>
      <c r="C953" s="46"/>
      <c r="D953" s="1"/>
      <c r="E953" s="1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1"/>
      <c r="W953" s="1"/>
    </row>
    <row r="954" spans="1:23" ht="14.25" customHeight="1">
      <c r="A954" s="1"/>
      <c r="B954" s="1"/>
      <c r="C954" s="46"/>
      <c r="D954" s="1"/>
      <c r="E954" s="1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1"/>
      <c r="W954" s="1"/>
    </row>
    <row r="955" spans="1:23" ht="14.25" customHeight="1">
      <c r="A955" s="1"/>
      <c r="B955" s="1"/>
      <c r="C955" s="46"/>
      <c r="D955" s="1"/>
      <c r="E955" s="1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1"/>
      <c r="W955" s="1"/>
    </row>
    <row r="956" spans="1:23" ht="14.25" customHeight="1">
      <c r="A956" s="1"/>
      <c r="B956" s="1"/>
      <c r="C956" s="46"/>
      <c r="D956" s="1"/>
      <c r="E956" s="1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1"/>
      <c r="W956" s="1"/>
    </row>
    <row r="957" spans="1:23" ht="14.25" customHeight="1">
      <c r="A957" s="1"/>
      <c r="B957" s="1"/>
      <c r="C957" s="46"/>
      <c r="D957" s="1"/>
      <c r="E957" s="1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1"/>
      <c r="W957" s="1"/>
    </row>
    <row r="958" spans="1:23" ht="14.25" customHeight="1">
      <c r="A958" s="1"/>
      <c r="B958" s="1"/>
      <c r="C958" s="46"/>
      <c r="D958" s="1"/>
      <c r="E958" s="1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1"/>
      <c r="W958" s="1"/>
    </row>
    <row r="959" spans="1:23" ht="14.25" customHeight="1">
      <c r="A959" s="1"/>
      <c r="B959" s="1"/>
      <c r="C959" s="46"/>
      <c r="D959" s="1"/>
      <c r="E959" s="1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1"/>
      <c r="W959" s="1"/>
    </row>
    <row r="960" spans="1:23" ht="14.25" customHeight="1">
      <c r="A960" s="1"/>
      <c r="B960" s="1"/>
      <c r="C960" s="46"/>
      <c r="D960" s="1"/>
      <c r="E960" s="1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1"/>
      <c r="W960" s="1"/>
    </row>
    <row r="961" spans="1:23" ht="14.25" customHeight="1">
      <c r="A961" s="1"/>
      <c r="B961" s="1"/>
      <c r="C961" s="46"/>
      <c r="D961" s="1"/>
      <c r="E961" s="1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1"/>
      <c r="W961" s="1"/>
    </row>
    <row r="962" spans="1:23" ht="14.25" customHeight="1">
      <c r="A962" s="1"/>
      <c r="B962" s="1"/>
      <c r="C962" s="46"/>
      <c r="D962" s="1"/>
      <c r="E962" s="1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1"/>
      <c r="W962" s="1"/>
    </row>
    <row r="963" spans="1:23" ht="14.25" customHeight="1">
      <c r="A963" s="1"/>
      <c r="B963" s="1"/>
      <c r="C963" s="46"/>
      <c r="D963" s="1"/>
      <c r="E963" s="1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1"/>
      <c r="W963" s="1"/>
    </row>
    <row r="964" spans="1:23" ht="14.25" customHeight="1">
      <c r="A964" s="1"/>
      <c r="B964" s="1"/>
      <c r="C964" s="46"/>
      <c r="D964" s="1"/>
      <c r="E964" s="1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1"/>
      <c r="W964" s="1"/>
    </row>
    <row r="965" spans="1:23" ht="14.25" customHeight="1">
      <c r="A965" s="1"/>
      <c r="B965" s="1"/>
      <c r="C965" s="46"/>
      <c r="D965" s="1"/>
      <c r="E965" s="1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1"/>
      <c r="W965" s="1"/>
    </row>
    <row r="966" spans="1:23" ht="14.25" customHeight="1">
      <c r="A966" s="1"/>
      <c r="B966" s="1"/>
      <c r="C966" s="46"/>
      <c r="D966" s="1"/>
      <c r="E966" s="1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1"/>
      <c r="W966" s="1"/>
    </row>
    <row r="967" spans="1:23" ht="14.25" customHeight="1">
      <c r="A967" s="1"/>
      <c r="B967" s="1"/>
      <c r="C967" s="46"/>
      <c r="D967" s="1"/>
      <c r="E967" s="1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1"/>
      <c r="W967" s="1"/>
    </row>
    <row r="968" spans="1:23" ht="14.25" customHeight="1">
      <c r="A968" s="1"/>
      <c r="B968" s="1"/>
      <c r="C968" s="46"/>
      <c r="D968" s="1"/>
      <c r="E968" s="1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1"/>
      <c r="W968" s="1"/>
    </row>
    <row r="969" spans="1:23" ht="14.25" customHeight="1">
      <c r="A969" s="1"/>
      <c r="B969" s="1"/>
      <c r="C969" s="46"/>
      <c r="D969" s="1"/>
      <c r="E969" s="1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1"/>
      <c r="W969" s="1"/>
    </row>
    <row r="970" spans="1:23" ht="14.25" customHeight="1">
      <c r="A970" s="1"/>
      <c r="B970" s="1"/>
      <c r="C970" s="46"/>
      <c r="D970" s="1"/>
      <c r="E970" s="1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1"/>
      <c r="W970" s="1"/>
    </row>
    <row r="971" spans="1:23" ht="14.25" customHeight="1">
      <c r="A971" s="1"/>
      <c r="B971" s="1"/>
      <c r="C971" s="46"/>
      <c r="D971" s="1"/>
      <c r="E971" s="1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1"/>
      <c r="W971" s="1"/>
    </row>
    <row r="972" spans="1:23" ht="14.25" customHeight="1">
      <c r="A972" s="1"/>
      <c r="B972" s="1"/>
      <c r="C972" s="46"/>
      <c r="D972" s="1"/>
      <c r="E972" s="1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1"/>
      <c r="W972" s="1"/>
    </row>
    <row r="973" spans="1:23" ht="14.25" customHeight="1">
      <c r="A973" s="1"/>
      <c r="B973" s="1"/>
      <c r="C973" s="46"/>
      <c r="D973" s="1"/>
      <c r="E973" s="1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1"/>
      <c r="W973" s="1"/>
    </row>
    <row r="974" spans="1:23" ht="14.25" customHeight="1">
      <c r="A974" s="1"/>
      <c r="B974" s="1"/>
      <c r="C974" s="46"/>
      <c r="D974" s="1"/>
      <c r="E974" s="1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1"/>
      <c r="W974" s="1"/>
    </row>
    <row r="975" spans="1:23" ht="14.25" customHeight="1">
      <c r="A975" s="1"/>
      <c r="B975" s="1"/>
      <c r="C975" s="46"/>
      <c r="D975" s="1"/>
      <c r="E975" s="1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1"/>
      <c r="W975" s="1"/>
    </row>
    <row r="976" spans="1:23" ht="14.25" customHeight="1">
      <c r="A976" s="1"/>
      <c r="B976" s="1"/>
      <c r="C976" s="46"/>
      <c r="D976" s="1"/>
      <c r="E976" s="1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1"/>
      <c r="W976" s="1"/>
    </row>
    <row r="977" spans="1:23" ht="14.25" customHeight="1">
      <c r="A977" s="1"/>
      <c r="B977" s="1"/>
      <c r="C977" s="46"/>
      <c r="D977" s="1"/>
      <c r="E977" s="1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1"/>
      <c r="W977" s="1"/>
    </row>
    <row r="978" spans="1:23" ht="14.25" customHeight="1">
      <c r="A978" s="1"/>
      <c r="B978" s="1"/>
      <c r="C978" s="46"/>
      <c r="D978" s="1"/>
      <c r="E978" s="1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1"/>
      <c r="W978" s="1"/>
    </row>
    <row r="979" spans="1:23" ht="14.25" customHeight="1">
      <c r="A979" s="1"/>
      <c r="B979" s="1"/>
      <c r="C979" s="46"/>
      <c r="D979" s="1"/>
      <c r="E979" s="1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1"/>
      <c r="W979" s="1"/>
    </row>
  </sheetData>
  <printOptions gridLines="1"/>
  <pageMargins left="0.7" right="0.7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00"/>
    <pageSetUpPr fitToPage="1"/>
  </sheetPr>
  <dimension ref="A1:CU866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44" sqref="C44"/>
    </sheetView>
  </sheetViews>
  <sheetFormatPr defaultColWidth="14.42578125" defaultRowHeight="15" customHeight="1" outlineLevelCol="1"/>
  <cols>
    <col min="1" max="1" width="14.5703125" customWidth="1"/>
    <col min="2" max="2" width="21.140625" customWidth="1"/>
    <col min="3" max="3" width="41" customWidth="1"/>
    <col min="4" max="4" width="25" customWidth="1"/>
    <col min="5" max="5" width="18.28515625" customWidth="1"/>
    <col min="6" max="6" width="17.28515625" customWidth="1"/>
    <col min="7" max="7" width="11.85546875" customWidth="1" outlineLevel="1"/>
    <col min="8" max="8" width="12.42578125" customWidth="1" outlineLevel="1"/>
    <col min="9" max="9" width="5.5703125" customWidth="1" outlineLevel="1"/>
    <col min="10" max="10" width="13.85546875" customWidth="1" outlineLevel="1"/>
    <col min="11" max="11" width="13.5703125" customWidth="1" outlineLevel="1"/>
    <col min="12" max="12" width="12.5703125" customWidth="1" outlineLevel="1"/>
    <col min="13" max="13" width="10.28515625" customWidth="1" outlineLevel="1"/>
    <col min="14" max="14" width="10.85546875" customWidth="1" outlineLevel="1"/>
    <col min="15" max="15" width="11.140625" customWidth="1" outlineLevel="1"/>
    <col min="16" max="16" width="11" customWidth="1" outlineLevel="1"/>
    <col min="17" max="17" width="12.85546875" customWidth="1" outlineLevel="1"/>
    <col min="18" max="19" width="13.85546875" customWidth="1" outlineLevel="1"/>
    <col min="20" max="20" width="12" customWidth="1" outlineLevel="1"/>
    <col min="21" max="21" width="21.28515625" customWidth="1"/>
    <col min="22" max="22" width="11.85546875" customWidth="1" outlineLevel="1"/>
    <col min="23" max="23" width="12.42578125" customWidth="1" outlineLevel="1"/>
    <col min="24" max="24" width="6.28515625" customWidth="1" outlineLevel="1"/>
    <col min="25" max="25" width="15.140625" customWidth="1" outlineLevel="1"/>
    <col min="26" max="26" width="13.5703125" customWidth="1" outlineLevel="1"/>
    <col min="27" max="27" width="12.5703125" customWidth="1" outlineLevel="1"/>
    <col min="28" max="28" width="13.28515625" customWidth="1" outlineLevel="1"/>
    <col min="29" max="29" width="13.7109375" customWidth="1" outlineLevel="1"/>
    <col min="30" max="30" width="13.140625" customWidth="1" outlineLevel="1"/>
    <col min="31" max="31" width="11" customWidth="1" outlineLevel="1"/>
    <col min="32" max="32" width="12.85546875" customWidth="1" outlineLevel="1"/>
    <col min="33" max="34" width="13.85546875" customWidth="1" outlineLevel="1"/>
    <col min="35" max="35" width="12" customWidth="1" outlineLevel="1"/>
    <col min="36" max="36" width="19.28515625" customWidth="1"/>
    <col min="37" max="37" width="11.85546875" customWidth="1" outlineLevel="1"/>
    <col min="38" max="38" width="12.42578125" customWidth="1" outlineLevel="1"/>
    <col min="39" max="40" width="15.140625" customWidth="1" outlineLevel="1"/>
    <col min="41" max="41" width="13.5703125" customWidth="1" outlineLevel="1"/>
    <col min="42" max="42" width="12.5703125" customWidth="1" outlineLevel="1"/>
    <col min="43" max="43" width="13.28515625" customWidth="1" outlineLevel="1"/>
    <col min="44" max="44" width="13.7109375" customWidth="1" outlineLevel="1"/>
    <col min="45" max="45" width="13.140625" customWidth="1" outlineLevel="1"/>
    <col min="46" max="46" width="11" customWidth="1" outlineLevel="1"/>
    <col min="47" max="47" width="12.85546875" customWidth="1" outlineLevel="1"/>
    <col min="48" max="49" width="13.85546875" customWidth="1" outlineLevel="1"/>
    <col min="50" max="50" width="12" customWidth="1" outlineLevel="1"/>
    <col min="51" max="51" width="20.28515625" customWidth="1"/>
    <col min="52" max="52" width="11.85546875" customWidth="1" outlineLevel="1"/>
    <col min="53" max="53" width="12.42578125" customWidth="1" outlineLevel="1"/>
    <col min="54" max="55" width="15.140625" customWidth="1" outlineLevel="1"/>
    <col min="56" max="56" width="17.140625" customWidth="1" outlineLevel="1"/>
    <col min="57" max="57" width="13.5703125" customWidth="1" outlineLevel="1"/>
    <col min="58" max="58" width="12.5703125" customWidth="1" outlineLevel="1"/>
    <col min="59" max="59" width="13.28515625" customWidth="1" outlineLevel="1"/>
    <col min="60" max="60" width="13.7109375" customWidth="1" outlineLevel="1"/>
    <col min="61" max="61" width="13.140625" customWidth="1" outlineLevel="1"/>
    <col min="62" max="62" width="11" customWidth="1" outlineLevel="1"/>
    <col min="63" max="63" width="12.85546875" customWidth="1" outlineLevel="1"/>
    <col min="64" max="65" width="13.85546875" customWidth="1" outlineLevel="1"/>
    <col min="66" max="66" width="34.140625" customWidth="1"/>
    <col min="67" max="67" width="11.85546875" customWidth="1" outlineLevel="1"/>
    <col min="68" max="68" width="12.42578125" customWidth="1" outlineLevel="1"/>
    <col min="69" max="70" width="15.140625" customWidth="1" outlineLevel="1"/>
    <col min="71" max="71" width="17.140625" customWidth="1" outlineLevel="1"/>
    <col min="72" max="72" width="13.5703125" customWidth="1" outlineLevel="1"/>
    <col min="73" max="73" width="12.5703125" customWidth="1" outlineLevel="1"/>
    <col min="74" max="74" width="13.28515625" customWidth="1" outlineLevel="1"/>
    <col min="75" max="75" width="13.7109375" customWidth="1" outlineLevel="1"/>
    <col min="76" max="76" width="13.140625" customWidth="1" outlineLevel="1"/>
    <col min="77" max="77" width="11" customWidth="1" outlineLevel="1"/>
    <col min="78" max="78" width="12.85546875" customWidth="1" outlineLevel="1"/>
    <col min="79" max="80" width="13.85546875" customWidth="1" outlineLevel="1"/>
    <col min="81" max="81" width="22" customWidth="1" outlineLevel="1"/>
    <col min="82" max="82" width="11.85546875" customWidth="1" outlineLevel="1"/>
    <col min="83" max="83" width="12.42578125" customWidth="1" outlineLevel="1"/>
    <col min="84" max="85" width="15.140625" customWidth="1" outlineLevel="1"/>
    <col min="86" max="86" width="17.140625" customWidth="1" outlineLevel="1"/>
    <col min="87" max="87" width="13.5703125" customWidth="1" outlineLevel="1"/>
    <col min="88" max="88" width="12.5703125" customWidth="1" outlineLevel="1"/>
    <col min="89" max="89" width="13.28515625" customWidth="1" outlineLevel="1"/>
    <col min="90" max="90" width="13.7109375" customWidth="1" outlineLevel="1"/>
    <col min="91" max="91" width="13.140625" customWidth="1" outlineLevel="1"/>
    <col min="92" max="92" width="11" customWidth="1" outlineLevel="1"/>
    <col min="93" max="93" width="12.85546875" customWidth="1" outlineLevel="1"/>
    <col min="94" max="99" width="13.85546875" customWidth="1" outlineLevel="1"/>
  </cols>
  <sheetData>
    <row r="1" spans="1:99" ht="25.5" customHeight="1">
      <c r="A1" s="3" t="s">
        <v>1</v>
      </c>
      <c r="B1" s="4"/>
      <c r="C1" s="8"/>
      <c r="Q1" s="13"/>
      <c r="AF1" s="13"/>
      <c r="AU1" s="13"/>
      <c r="BK1" s="13"/>
      <c r="BZ1" s="13"/>
      <c r="CO1" s="13"/>
    </row>
    <row r="2" spans="1:99" ht="14.25" customHeight="1">
      <c r="A2" s="17" t="s">
        <v>12</v>
      </c>
      <c r="B2" s="4"/>
      <c r="C2" s="8"/>
      <c r="Q2" s="13"/>
      <c r="AF2" s="13"/>
      <c r="AU2" s="13"/>
      <c r="BK2" s="13"/>
      <c r="BZ2" s="13"/>
      <c r="CO2" s="13"/>
    </row>
    <row r="3" spans="1:99" ht="14.25" customHeight="1">
      <c r="A3" s="19"/>
      <c r="B3" s="20"/>
      <c r="C3" s="21"/>
      <c r="Q3" s="13"/>
      <c r="AF3" s="13"/>
      <c r="AU3" s="13"/>
      <c r="BK3" s="13"/>
      <c r="BZ3" s="13"/>
      <c r="CO3" s="13"/>
    </row>
    <row r="4" spans="1:99" ht="14.25" customHeight="1">
      <c r="A4" s="23"/>
      <c r="C4" s="23"/>
      <c r="Q4" s="13"/>
      <c r="AF4" s="13"/>
      <c r="AU4" s="13"/>
      <c r="BK4" s="13"/>
      <c r="BZ4" s="13"/>
      <c r="CO4" s="13"/>
    </row>
    <row r="5" spans="1:99" ht="14.25" customHeight="1">
      <c r="A5" s="25"/>
      <c r="C5" s="27"/>
      <c r="D5" s="28"/>
      <c r="E5" s="28"/>
      <c r="G5" s="292" t="s">
        <v>4</v>
      </c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V5" s="292" t="s">
        <v>5</v>
      </c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K5" s="292" t="s">
        <v>6</v>
      </c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31"/>
      <c r="AZ5" s="292" t="s">
        <v>7</v>
      </c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31"/>
      <c r="BO5" s="292" t="s">
        <v>8</v>
      </c>
      <c r="BP5" s="293"/>
      <c r="BQ5" s="293"/>
      <c r="BR5" s="293"/>
      <c r="BS5" s="293"/>
      <c r="BT5" s="293"/>
      <c r="BU5" s="293"/>
      <c r="BV5" s="293"/>
      <c r="BW5" s="293"/>
      <c r="BX5" s="293"/>
      <c r="BY5" s="293"/>
      <c r="BZ5" s="293"/>
      <c r="CA5" s="293"/>
      <c r="CB5" s="293"/>
      <c r="CC5" s="31"/>
      <c r="CD5" s="292" t="s">
        <v>9</v>
      </c>
      <c r="CE5" s="293"/>
      <c r="CF5" s="293"/>
      <c r="CG5" s="293"/>
      <c r="CH5" s="293"/>
      <c r="CI5" s="293"/>
      <c r="CJ5" s="293"/>
      <c r="CK5" s="293"/>
      <c r="CL5" s="293"/>
      <c r="CM5" s="293"/>
      <c r="CN5" s="293"/>
      <c r="CO5" s="293"/>
      <c r="CP5" s="293"/>
      <c r="CQ5" s="293"/>
      <c r="CR5" s="31"/>
      <c r="CS5" s="31"/>
      <c r="CT5" s="31"/>
      <c r="CU5" s="31"/>
    </row>
    <row r="6" spans="1:99" ht="14.25" customHeight="1">
      <c r="A6" s="25"/>
      <c r="C6" s="27"/>
      <c r="D6" s="33" t="s">
        <v>23</v>
      </c>
      <c r="E6" s="28"/>
      <c r="G6" s="35"/>
      <c r="H6" s="35"/>
      <c r="I6" s="35"/>
      <c r="J6" s="35"/>
      <c r="K6" s="35"/>
      <c r="L6" s="35"/>
      <c r="M6" s="35"/>
      <c r="N6" s="35"/>
      <c r="O6" s="35"/>
      <c r="P6" s="35"/>
      <c r="Q6" s="37"/>
      <c r="R6" s="35"/>
      <c r="S6" s="35"/>
      <c r="T6" s="35"/>
      <c r="V6" s="38"/>
      <c r="W6" s="38"/>
      <c r="X6" s="38"/>
      <c r="Y6" s="38"/>
      <c r="Z6" s="38"/>
      <c r="AA6" s="38"/>
      <c r="AB6" s="38"/>
      <c r="AC6" s="38"/>
      <c r="AD6" s="38"/>
      <c r="AE6" s="38"/>
      <c r="AF6" s="40"/>
      <c r="AG6" s="38"/>
      <c r="AH6" s="38"/>
      <c r="AI6" s="38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2"/>
      <c r="AV6" s="41"/>
      <c r="AW6" s="41"/>
      <c r="AX6" s="41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4"/>
      <c r="BK6" s="43"/>
      <c r="BL6" s="43"/>
      <c r="BM6" s="43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7"/>
      <c r="BZ6" s="45"/>
      <c r="CA6" s="45"/>
      <c r="CB6" s="45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50"/>
      <c r="CO6" s="49"/>
      <c r="CP6" s="49"/>
      <c r="CQ6" s="49"/>
    </row>
    <row r="7" spans="1:99" ht="14.25" customHeight="1">
      <c r="A7" s="25"/>
      <c r="C7" s="27"/>
      <c r="D7" s="28"/>
      <c r="E7" s="28"/>
      <c r="G7" s="35"/>
      <c r="H7" s="35"/>
      <c r="I7" s="35"/>
      <c r="J7" s="35"/>
      <c r="K7" s="35"/>
      <c r="L7" s="35"/>
      <c r="M7" s="35"/>
      <c r="N7" s="35"/>
      <c r="O7" s="35"/>
      <c r="P7" s="35"/>
      <c r="Q7" s="37"/>
      <c r="R7" s="35"/>
      <c r="S7" s="35"/>
      <c r="T7" s="35"/>
      <c r="V7" s="38"/>
      <c r="W7" s="38"/>
      <c r="X7" s="38"/>
      <c r="Y7" s="38"/>
      <c r="Z7" s="38"/>
      <c r="AA7" s="38"/>
      <c r="AB7" s="38"/>
      <c r="AC7" s="38"/>
      <c r="AD7" s="38"/>
      <c r="AE7" s="38"/>
      <c r="AF7" s="40"/>
      <c r="AG7" s="38"/>
      <c r="AH7" s="38"/>
      <c r="AI7" s="38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2"/>
      <c r="AV7" s="41"/>
      <c r="AW7" s="41"/>
      <c r="AX7" s="41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4"/>
      <c r="BK7" s="43"/>
      <c r="BL7" s="43"/>
      <c r="BM7" s="43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7"/>
      <c r="BZ7" s="45"/>
      <c r="CA7" s="45"/>
      <c r="CB7" s="45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50"/>
      <c r="CO7" s="49"/>
      <c r="CP7" s="49"/>
      <c r="CQ7" s="49"/>
    </row>
    <row r="8" spans="1:99" ht="14.25" customHeight="1">
      <c r="A8" s="25"/>
      <c r="C8" s="27"/>
      <c r="D8" s="28"/>
      <c r="E8" s="28"/>
      <c r="G8" s="35"/>
      <c r="H8" s="35"/>
      <c r="I8" s="35"/>
      <c r="J8" s="35"/>
      <c r="K8" s="35"/>
      <c r="L8" s="35"/>
      <c r="M8" s="35"/>
      <c r="N8" s="35"/>
      <c r="O8" s="35"/>
      <c r="P8" s="35"/>
      <c r="Q8" s="37"/>
      <c r="R8" s="35"/>
      <c r="S8" s="35"/>
      <c r="T8" s="35"/>
      <c r="V8" s="38"/>
      <c r="W8" s="38"/>
      <c r="X8" s="38"/>
      <c r="Y8" s="38"/>
      <c r="Z8" s="38"/>
      <c r="AA8" s="38"/>
      <c r="AB8" s="38"/>
      <c r="AC8" s="38"/>
      <c r="AD8" s="38"/>
      <c r="AE8" s="38"/>
      <c r="AF8" s="40"/>
      <c r="AG8" s="38"/>
      <c r="AH8" s="38"/>
      <c r="AI8" s="38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2"/>
      <c r="AV8" s="41"/>
      <c r="AW8" s="41"/>
      <c r="AX8" s="41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4"/>
      <c r="BK8" s="43"/>
      <c r="BL8" s="43"/>
      <c r="BM8" s="43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7"/>
      <c r="BZ8" s="45"/>
      <c r="CA8" s="45"/>
      <c r="CB8" s="45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50"/>
      <c r="CO8" s="49"/>
      <c r="CP8" s="49"/>
      <c r="CQ8" s="49"/>
    </row>
    <row r="9" spans="1:99" ht="14.25" customHeight="1">
      <c r="A9" s="25"/>
      <c r="C9" s="27"/>
      <c r="D9" s="28"/>
      <c r="E9" s="28"/>
      <c r="G9" s="35"/>
      <c r="H9" s="35"/>
      <c r="I9" s="35"/>
      <c r="J9" s="35"/>
      <c r="K9" s="35"/>
      <c r="L9" s="53" t="s">
        <v>41</v>
      </c>
      <c r="M9" s="55" t="s">
        <v>41</v>
      </c>
      <c r="N9" s="56" t="s">
        <v>44</v>
      </c>
      <c r="O9" s="55" t="s">
        <v>41</v>
      </c>
      <c r="P9" s="56" t="s">
        <v>44</v>
      </c>
      <c r="Q9" s="55" t="s">
        <v>44</v>
      </c>
      <c r="R9" s="57" t="s">
        <v>44</v>
      </c>
      <c r="S9" s="58"/>
      <c r="T9" s="35"/>
      <c r="V9" s="38"/>
      <c r="W9" s="38"/>
      <c r="X9" s="38"/>
      <c r="Y9" s="38"/>
      <c r="Z9" s="38"/>
      <c r="AA9" s="59" t="s">
        <v>41</v>
      </c>
      <c r="AB9" s="60" t="s">
        <v>41</v>
      </c>
      <c r="AC9" s="62" t="s">
        <v>44</v>
      </c>
      <c r="AD9" s="60" t="s">
        <v>41</v>
      </c>
      <c r="AE9" s="62" t="s">
        <v>44</v>
      </c>
      <c r="AF9" s="60" t="s">
        <v>44</v>
      </c>
      <c r="AG9" s="64" t="s">
        <v>44</v>
      </c>
      <c r="AH9" s="67"/>
      <c r="AI9" s="38"/>
      <c r="AK9" s="41"/>
      <c r="AL9" s="41"/>
      <c r="AM9" s="41"/>
      <c r="AN9" s="41"/>
      <c r="AO9" s="41"/>
      <c r="AP9" s="70" t="s">
        <v>41</v>
      </c>
      <c r="AQ9" s="71" t="s">
        <v>41</v>
      </c>
      <c r="AR9" s="72" t="s">
        <v>44</v>
      </c>
      <c r="AS9" s="71" t="s">
        <v>41</v>
      </c>
      <c r="AT9" s="72" t="s">
        <v>44</v>
      </c>
      <c r="AU9" s="71" t="s">
        <v>44</v>
      </c>
      <c r="AV9" s="73" t="s">
        <v>44</v>
      </c>
      <c r="AW9" s="74"/>
      <c r="AX9" s="41"/>
      <c r="AZ9" s="43"/>
      <c r="BA9" s="43"/>
      <c r="BB9" s="43"/>
      <c r="BC9" s="43"/>
      <c r="BD9" s="43"/>
      <c r="BE9" s="75" t="s">
        <v>41</v>
      </c>
      <c r="BF9" s="76" t="s">
        <v>41</v>
      </c>
      <c r="BG9" s="78" t="s">
        <v>44</v>
      </c>
      <c r="BH9" s="76" t="s">
        <v>41</v>
      </c>
      <c r="BI9" s="78" t="s">
        <v>44</v>
      </c>
      <c r="BJ9" s="76" t="s">
        <v>44</v>
      </c>
      <c r="BK9" s="79" t="s">
        <v>44</v>
      </c>
      <c r="BL9" s="80"/>
      <c r="BM9" s="43"/>
      <c r="BO9" s="45"/>
      <c r="BP9" s="45"/>
      <c r="BQ9" s="45"/>
      <c r="BR9" s="45"/>
      <c r="BS9" s="45"/>
      <c r="BT9" s="81" t="s">
        <v>41</v>
      </c>
      <c r="BU9" s="82" t="s">
        <v>41</v>
      </c>
      <c r="BV9" s="83" t="s">
        <v>44</v>
      </c>
      <c r="BW9" s="82" t="s">
        <v>41</v>
      </c>
      <c r="BX9" s="83" t="s">
        <v>44</v>
      </c>
      <c r="BY9" s="82" t="s">
        <v>44</v>
      </c>
      <c r="BZ9" s="85" t="s">
        <v>44</v>
      </c>
      <c r="CA9" s="86"/>
      <c r="CB9" s="45"/>
      <c r="CD9" s="49"/>
      <c r="CE9" s="49"/>
      <c r="CF9" s="49"/>
      <c r="CG9" s="49"/>
      <c r="CH9" s="49"/>
      <c r="CI9" s="89" t="s">
        <v>41</v>
      </c>
      <c r="CJ9" s="90" t="s">
        <v>41</v>
      </c>
      <c r="CK9" s="91" t="s">
        <v>44</v>
      </c>
      <c r="CL9" s="90" t="s">
        <v>41</v>
      </c>
      <c r="CM9" s="91" t="s">
        <v>44</v>
      </c>
      <c r="CN9" s="90" t="s">
        <v>44</v>
      </c>
      <c r="CO9" s="92" t="s">
        <v>44</v>
      </c>
      <c r="CP9" s="94"/>
      <c r="CQ9" s="49"/>
    </row>
    <row r="10" spans="1:99" ht="14.25" customHeight="1">
      <c r="A10" s="25"/>
      <c r="C10" s="27"/>
      <c r="D10" s="28"/>
      <c r="E10" s="28"/>
      <c r="G10" s="35"/>
      <c r="H10" s="35"/>
      <c r="I10" s="35"/>
      <c r="J10" s="35"/>
      <c r="K10" s="35"/>
      <c r="L10" s="95">
        <v>6.2E-2</v>
      </c>
      <c r="M10" s="96">
        <v>1.4500000000000001E-2</v>
      </c>
      <c r="N10" s="97">
        <v>5400</v>
      </c>
      <c r="O10" s="96">
        <v>0.09</v>
      </c>
      <c r="P10" s="97">
        <v>200</v>
      </c>
      <c r="Q10" s="97">
        <f>5*12</f>
        <v>60</v>
      </c>
      <c r="R10" s="99">
        <f>8*12</f>
        <v>96</v>
      </c>
      <c r="S10" s="58"/>
      <c r="T10" s="35"/>
      <c r="V10" s="38"/>
      <c r="W10" s="38"/>
      <c r="X10" s="38"/>
      <c r="Y10" s="38"/>
      <c r="Z10" s="38"/>
      <c r="AA10" s="100">
        <v>6.2E-2</v>
      </c>
      <c r="AB10" s="101">
        <v>1.4500000000000001E-2</v>
      </c>
      <c r="AC10" s="102">
        <v>5400</v>
      </c>
      <c r="AD10" s="101">
        <v>0.09</v>
      </c>
      <c r="AE10" s="102">
        <v>200</v>
      </c>
      <c r="AF10" s="102">
        <f>5*12</f>
        <v>60</v>
      </c>
      <c r="AG10" s="104">
        <f>8*12</f>
        <v>96</v>
      </c>
      <c r="AH10" s="67"/>
      <c r="AI10" s="38"/>
      <c r="AK10" s="41"/>
      <c r="AL10" s="105" t="s">
        <v>66</v>
      </c>
      <c r="AM10" s="106">
        <v>1.02</v>
      </c>
      <c r="AN10" s="41"/>
      <c r="AO10" s="41"/>
      <c r="AP10" s="109">
        <v>6.2E-2</v>
      </c>
      <c r="AQ10" s="112">
        <v>1.4500000000000001E-2</v>
      </c>
      <c r="AR10" s="114">
        <v>5400</v>
      </c>
      <c r="AS10" s="112">
        <v>0.09</v>
      </c>
      <c r="AT10" s="114">
        <v>200</v>
      </c>
      <c r="AU10" s="114">
        <f>5*12</f>
        <v>60</v>
      </c>
      <c r="AV10" s="116">
        <f>8*12</f>
        <v>96</v>
      </c>
      <c r="AW10" s="74"/>
      <c r="AX10" s="41"/>
      <c r="AZ10" s="43"/>
      <c r="BA10" s="118" t="s">
        <v>66</v>
      </c>
      <c r="BB10" s="120">
        <v>1.02</v>
      </c>
      <c r="BC10" s="43"/>
      <c r="BD10" s="43"/>
      <c r="BE10" s="122">
        <v>6.2E-2</v>
      </c>
      <c r="BF10" s="126">
        <v>1.4500000000000001E-2</v>
      </c>
      <c r="BG10" s="133">
        <v>5400</v>
      </c>
      <c r="BH10" s="126">
        <v>0.09</v>
      </c>
      <c r="BI10" s="133">
        <v>200</v>
      </c>
      <c r="BJ10" s="133">
        <f>5*12</f>
        <v>60</v>
      </c>
      <c r="BK10" s="135">
        <f>8*12</f>
        <v>96</v>
      </c>
      <c r="BL10" s="80"/>
      <c r="BM10" s="43"/>
      <c r="BO10" s="45"/>
      <c r="BP10" s="140" t="s">
        <v>66</v>
      </c>
      <c r="BQ10" s="141">
        <v>1.02</v>
      </c>
      <c r="BR10" s="45"/>
      <c r="BS10" s="45"/>
      <c r="BT10" s="142">
        <v>6.2E-2</v>
      </c>
      <c r="BU10" s="143">
        <v>1.4500000000000001E-2</v>
      </c>
      <c r="BV10" s="144">
        <v>5400</v>
      </c>
      <c r="BW10" s="143">
        <v>0.09</v>
      </c>
      <c r="BX10" s="144">
        <v>200</v>
      </c>
      <c r="BY10" s="144">
        <f>5*12</f>
        <v>60</v>
      </c>
      <c r="BZ10" s="146">
        <f>8*12</f>
        <v>96</v>
      </c>
      <c r="CA10" s="86"/>
      <c r="CB10" s="45"/>
      <c r="CD10" s="49"/>
      <c r="CE10" s="148" t="s">
        <v>66</v>
      </c>
      <c r="CF10" s="149">
        <v>1.02</v>
      </c>
      <c r="CG10" s="49"/>
      <c r="CH10" s="49"/>
      <c r="CI10" s="150">
        <v>6.2E-2</v>
      </c>
      <c r="CJ10" s="151">
        <v>1.4500000000000001E-2</v>
      </c>
      <c r="CK10" s="153">
        <v>5400</v>
      </c>
      <c r="CL10" s="151">
        <v>0.09</v>
      </c>
      <c r="CM10" s="153">
        <v>200</v>
      </c>
      <c r="CN10" s="153">
        <f>5*12</f>
        <v>60</v>
      </c>
      <c r="CO10" s="154">
        <f>8*12</f>
        <v>96</v>
      </c>
      <c r="CP10" s="94"/>
      <c r="CQ10" s="49"/>
    </row>
    <row r="11" spans="1:99" ht="14.25" customHeight="1">
      <c r="A11" s="25"/>
      <c r="B11" s="155"/>
      <c r="C11" s="21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7"/>
      <c r="R11" s="35"/>
      <c r="S11" s="35"/>
      <c r="T11" s="35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40"/>
      <c r="AG11" s="38"/>
      <c r="AH11" s="38"/>
      <c r="AI11" s="38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2"/>
      <c r="AV11" s="41"/>
      <c r="AW11" s="41"/>
      <c r="AX11" s="41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4"/>
      <c r="BK11" s="43"/>
      <c r="BL11" s="43"/>
      <c r="BM11" s="43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7"/>
      <c r="BZ11" s="45"/>
      <c r="CA11" s="45"/>
      <c r="CB11" s="45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50"/>
      <c r="CO11" s="49"/>
      <c r="CP11" s="49"/>
      <c r="CQ11" s="49"/>
    </row>
    <row r="12" spans="1:99" ht="14.25" customHeight="1">
      <c r="A12" s="156"/>
      <c r="B12" s="155"/>
      <c r="C12" s="21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7"/>
      <c r="R12" s="35"/>
      <c r="S12" s="35"/>
      <c r="T12" s="35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40"/>
      <c r="AG12" s="38"/>
      <c r="AH12" s="38"/>
      <c r="AI12" s="38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2"/>
      <c r="AV12" s="41"/>
      <c r="AW12" s="41"/>
      <c r="AX12" s="41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4"/>
      <c r="BK12" s="43"/>
      <c r="BL12" s="43"/>
      <c r="BM12" s="43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7"/>
      <c r="BZ12" s="45"/>
      <c r="CA12" s="45"/>
      <c r="CB12" s="45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50"/>
      <c r="CO12" s="49"/>
      <c r="CP12" s="49"/>
      <c r="CQ12" s="49"/>
    </row>
    <row r="13" spans="1:99" ht="14.25" customHeight="1">
      <c r="A13" s="156"/>
      <c r="B13" s="155"/>
      <c r="C13" s="21"/>
      <c r="G13" s="157"/>
      <c r="H13" s="35"/>
      <c r="I13" s="157"/>
      <c r="J13" s="157"/>
      <c r="K13" s="294" t="s">
        <v>4</v>
      </c>
      <c r="L13" s="288"/>
      <c r="M13" s="288"/>
      <c r="N13" s="288"/>
      <c r="O13" s="288"/>
      <c r="P13" s="288"/>
      <c r="Q13" s="288"/>
      <c r="R13" s="288"/>
      <c r="S13" s="288"/>
      <c r="T13" s="288"/>
      <c r="V13" s="159"/>
      <c r="W13" s="38"/>
      <c r="X13" s="159"/>
      <c r="Y13" s="159"/>
      <c r="Z13" s="287" t="s">
        <v>5</v>
      </c>
      <c r="AA13" s="288"/>
      <c r="AB13" s="288"/>
      <c r="AC13" s="288"/>
      <c r="AD13" s="288"/>
      <c r="AE13" s="288"/>
      <c r="AF13" s="288"/>
      <c r="AG13" s="288"/>
      <c r="AH13" s="288"/>
      <c r="AI13" s="288"/>
      <c r="AK13" s="161"/>
      <c r="AL13" s="41"/>
      <c r="AM13" s="161"/>
      <c r="AN13" s="161"/>
      <c r="AO13" s="289" t="s">
        <v>6</v>
      </c>
      <c r="AP13" s="288"/>
      <c r="AQ13" s="288"/>
      <c r="AR13" s="288"/>
      <c r="AS13" s="288"/>
      <c r="AT13" s="288"/>
      <c r="AU13" s="288"/>
      <c r="AV13" s="288"/>
      <c r="AW13" s="288"/>
      <c r="AX13" s="288"/>
      <c r="AY13" s="163"/>
      <c r="AZ13" s="164"/>
      <c r="BA13" s="43"/>
      <c r="BB13" s="164"/>
      <c r="BC13" s="164"/>
      <c r="BD13" s="290" t="s">
        <v>7</v>
      </c>
      <c r="BE13" s="288"/>
      <c r="BF13" s="288"/>
      <c r="BG13" s="288"/>
      <c r="BH13" s="288"/>
      <c r="BI13" s="288"/>
      <c r="BJ13" s="288"/>
      <c r="BK13" s="288"/>
      <c r="BL13" s="288"/>
      <c r="BM13" s="288"/>
      <c r="BN13" s="163"/>
      <c r="BO13" s="166"/>
      <c r="BP13" s="45"/>
      <c r="BQ13" s="166"/>
      <c r="BR13" s="166"/>
      <c r="BS13" s="291" t="s">
        <v>8</v>
      </c>
      <c r="BT13" s="288"/>
      <c r="BU13" s="288"/>
      <c r="BV13" s="288"/>
      <c r="BW13" s="288"/>
      <c r="BX13" s="288"/>
      <c r="BY13" s="288"/>
      <c r="BZ13" s="288"/>
      <c r="CA13" s="288"/>
      <c r="CB13" s="288"/>
      <c r="CC13" s="168"/>
      <c r="CD13" s="170"/>
      <c r="CE13" s="49"/>
      <c r="CF13" s="170"/>
      <c r="CG13" s="170"/>
      <c r="CH13" s="295" t="s">
        <v>9</v>
      </c>
      <c r="CI13" s="288"/>
      <c r="CJ13" s="288"/>
      <c r="CK13" s="288"/>
      <c r="CL13" s="288"/>
      <c r="CM13" s="288"/>
      <c r="CN13" s="288"/>
      <c r="CO13" s="288"/>
      <c r="CP13" s="288"/>
      <c r="CQ13" s="288"/>
      <c r="CR13" s="168"/>
      <c r="CS13" s="168"/>
      <c r="CT13" s="168"/>
      <c r="CU13" s="168"/>
    </row>
    <row r="14" spans="1:99" ht="14.25" customHeight="1">
      <c r="A14" s="172" t="s">
        <v>81</v>
      </c>
      <c r="B14" s="173" t="s">
        <v>82</v>
      </c>
      <c r="C14" s="174" t="s">
        <v>83</v>
      </c>
      <c r="D14" s="174"/>
      <c r="E14" s="174" t="s">
        <v>84</v>
      </c>
      <c r="F14" s="175" t="s">
        <v>85</v>
      </c>
      <c r="G14" s="176" t="s">
        <v>86</v>
      </c>
      <c r="H14" s="176" t="s">
        <v>87</v>
      </c>
      <c r="I14" s="158"/>
      <c r="J14" s="158" t="s">
        <v>88</v>
      </c>
      <c r="K14" s="158" t="s">
        <v>89</v>
      </c>
      <c r="L14" s="177" t="s">
        <v>90</v>
      </c>
      <c r="M14" s="177" t="s">
        <v>91</v>
      </c>
      <c r="N14" s="177" t="s">
        <v>92</v>
      </c>
      <c r="O14" s="177" t="s">
        <v>93</v>
      </c>
      <c r="P14" s="178" t="s">
        <v>94</v>
      </c>
      <c r="Q14" s="177" t="s">
        <v>95</v>
      </c>
      <c r="R14" s="177" t="s">
        <v>96</v>
      </c>
      <c r="S14" s="176" t="s">
        <v>97</v>
      </c>
      <c r="T14" s="176" t="s">
        <v>98</v>
      </c>
      <c r="V14" s="179" t="s">
        <v>86</v>
      </c>
      <c r="W14" s="179" t="s">
        <v>87</v>
      </c>
      <c r="X14" s="160"/>
      <c r="Y14" s="160" t="s">
        <v>88</v>
      </c>
      <c r="Z14" s="160" t="s">
        <v>89</v>
      </c>
      <c r="AA14" s="180" t="s">
        <v>90</v>
      </c>
      <c r="AB14" s="180" t="s">
        <v>91</v>
      </c>
      <c r="AC14" s="180" t="s">
        <v>92</v>
      </c>
      <c r="AD14" s="180" t="s">
        <v>93</v>
      </c>
      <c r="AE14" s="181" t="s">
        <v>94</v>
      </c>
      <c r="AF14" s="180" t="s">
        <v>95</v>
      </c>
      <c r="AG14" s="180" t="s">
        <v>96</v>
      </c>
      <c r="AH14" s="179" t="s">
        <v>97</v>
      </c>
      <c r="AI14" s="179" t="s">
        <v>98</v>
      </c>
      <c r="AK14" s="183" t="s">
        <v>86</v>
      </c>
      <c r="AL14" s="183" t="s">
        <v>87</v>
      </c>
      <c r="AM14" s="162" t="s">
        <v>66</v>
      </c>
      <c r="AN14" s="162" t="s">
        <v>88</v>
      </c>
      <c r="AO14" s="162" t="s">
        <v>89</v>
      </c>
      <c r="AP14" s="184" t="s">
        <v>90</v>
      </c>
      <c r="AQ14" s="184" t="s">
        <v>91</v>
      </c>
      <c r="AR14" s="184" t="s">
        <v>92</v>
      </c>
      <c r="AS14" s="184" t="s">
        <v>93</v>
      </c>
      <c r="AT14" s="186" t="s">
        <v>94</v>
      </c>
      <c r="AU14" s="184" t="s">
        <v>95</v>
      </c>
      <c r="AV14" s="184" t="s">
        <v>96</v>
      </c>
      <c r="AW14" s="183" t="s">
        <v>97</v>
      </c>
      <c r="AX14" s="183" t="s">
        <v>98</v>
      </c>
      <c r="AZ14" s="187" t="s">
        <v>86</v>
      </c>
      <c r="BA14" s="187" t="s">
        <v>87</v>
      </c>
      <c r="BB14" s="165" t="s">
        <v>66</v>
      </c>
      <c r="BC14" s="165" t="s">
        <v>88</v>
      </c>
      <c r="BD14" s="165" t="s">
        <v>89</v>
      </c>
      <c r="BE14" s="188" t="s">
        <v>90</v>
      </c>
      <c r="BF14" s="188" t="s">
        <v>91</v>
      </c>
      <c r="BG14" s="188" t="s">
        <v>92</v>
      </c>
      <c r="BH14" s="188" t="s">
        <v>93</v>
      </c>
      <c r="BI14" s="190" t="s">
        <v>94</v>
      </c>
      <c r="BJ14" s="188" t="s">
        <v>95</v>
      </c>
      <c r="BK14" s="188" t="s">
        <v>96</v>
      </c>
      <c r="BL14" s="187" t="s">
        <v>97</v>
      </c>
      <c r="BM14" s="187" t="s">
        <v>98</v>
      </c>
      <c r="BO14" s="192" t="s">
        <v>86</v>
      </c>
      <c r="BP14" s="192" t="s">
        <v>87</v>
      </c>
      <c r="BQ14" s="167" t="s">
        <v>66</v>
      </c>
      <c r="BR14" s="167" t="s">
        <v>88</v>
      </c>
      <c r="BS14" s="167" t="s">
        <v>89</v>
      </c>
      <c r="BT14" s="194" t="s">
        <v>90</v>
      </c>
      <c r="BU14" s="194" t="s">
        <v>91</v>
      </c>
      <c r="BV14" s="194" t="s">
        <v>92</v>
      </c>
      <c r="BW14" s="194" t="s">
        <v>93</v>
      </c>
      <c r="BX14" s="195" t="s">
        <v>94</v>
      </c>
      <c r="BY14" s="194" t="s">
        <v>95</v>
      </c>
      <c r="BZ14" s="194" t="s">
        <v>96</v>
      </c>
      <c r="CA14" s="192" t="s">
        <v>97</v>
      </c>
      <c r="CB14" s="192" t="s">
        <v>98</v>
      </c>
      <c r="CD14" s="196" t="s">
        <v>86</v>
      </c>
      <c r="CE14" s="196" t="s">
        <v>87</v>
      </c>
      <c r="CF14" s="171" t="s">
        <v>66</v>
      </c>
      <c r="CG14" s="171" t="s">
        <v>88</v>
      </c>
      <c r="CH14" s="171" t="s">
        <v>89</v>
      </c>
      <c r="CI14" s="197" t="s">
        <v>90</v>
      </c>
      <c r="CJ14" s="197" t="s">
        <v>91</v>
      </c>
      <c r="CK14" s="197" t="s">
        <v>92</v>
      </c>
      <c r="CL14" s="197" t="s">
        <v>93</v>
      </c>
      <c r="CM14" s="198" t="s">
        <v>94</v>
      </c>
      <c r="CN14" s="197" t="s">
        <v>95</v>
      </c>
      <c r="CO14" s="197" t="s">
        <v>96</v>
      </c>
      <c r="CP14" s="196" t="s">
        <v>97</v>
      </c>
      <c r="CQ14" s="196" t="s">
        <v>98</v>
      </c>
    </row>
    <row r="15" spans="1:99" ht="14.25" customHeight="1">
      <c r="A15" s="200"/>
      <c r="C15" s="21"/>
      <c r="G15" s="202" t="s">
        <v>4</v>
      </c>
      <c r="H15" s="35"/>
      <c r="I15" s="202"/>
      <c r="J15" s="202" t="s">
        <v>4</v>
      </c>
      <c r="K15" s="157"/>
      <c r="L15" s="157"/>
      <c r="M15" s="157"/>
      <c r="N15" s="157"/>
      <c r="O15" s="157"/>
      <c r="P15" s="35"/>
      <c r="Q15" s="37"/>
      <c r="R15" s="157"/>
      <c r="S15" s="157"/>
      <c r="T15" s="35"/>
      <c r="V15" s="204" t="s">
        <v>5</v>
      </c>
      <c r="W15" s="38"/>
      <c r="X15" s="204"/>
      <c r="Y15" s="204" t="s">
        <v>5</v>
      </c>
      <c r="Z15" s="159"/>
      <c r="AA15" s="159"/>
      <c r="AB15" s="159"/>
      <c r="AC15" s="159"/>
      <c r="AD15" s="159"/>
      <c r="AE15" s="38"/>
      <c r="AF15" s="40"/>
      <c r="AG15" s="159"/>
      <c r="AH15" s="159"/>
      <c r="AI15" s="38"/>
      <c r="AK15" s="206" t="s">
        <v>6</v>
      </c>
      <c r="AL15" s="41"/>
      <c r="AM15" s="206"/>
      <c r="AN15" s="206" t="s">
        <v>6</v>
      </c>
      <c r="AO15" s="161"/>
      <c r="AP15" s="161"/>
      <c r="AQ15" s="161"/>
      <c r="AR15" s="161"/>
      <c r="AS15" s="161"/>
      <c r="AT15" s="41"/>
      <c r="AU15" s="42"/>
      <c r="AV15" s="161"/>
      <c r="AW15" s="161"/>
      <c r="AX15" s="41"/>
      <c r="AZ15" s="207" t="s">
        <v>7</v>
      </c>
      <c r="BA15" s="43"/>
      <c r="BB15" s="207"/>
      <c r="BC15" s="207" t="s">
        <v>7</v>
      </c>
      <c r="BD15" s="164"/>
      <c r="BE15" s="164"/>
      <c r="BF15" s="164"/>
      <c r="BG15" s="164"/>
      <c r="BH15" s="164"/>
      <c r="BI15" s="43"/>
      <c r="BJ15" s="44"/>
      <c r="BK15" s="164"/>
      <c r="BL15" s="164"/>
      <c r="BM15" s="43"/>
      <c r="BO15" s="208" t="s">
        <v>8</v>
      </c>
      <c r="BP15" s="45"/>
      <c r="BQ15" s="208"/>
      <c r="BR15" s="208" t="s">
        <v>8</v>
      </c>
      <c r="BS15" s="166"/>
      <c r="BT15" s="166"/>
      <c r="BU15" s="166"/>
      <c r="BV15" s="166"/>
      <c r="BW15" s="166"/>
      <c r="BX15" s="45"/>
      <c r="BY15" s="47"/>
      <c r="BZ15" s="166"/>
      <c r="CA15" s="166"/>
      <c r="CB15" s="45"/>
      <c r="CD15" s="209" t="s">
        <v>9</v>
      </c>
      <c r="CE15" s="49"/>
      <c r="CF15" s="209"/>
      <c r="CG15" s="209" t="s">
        <v>9</v>
      </c>
      <c r="CH15" s="170"/>
      <c r="CI15" s="170"/>
      <c r="CJ15" s="170"/>
      <c r="CK15" s="170"/>
      <c r="CL15" s="170"/>
      <c r="CM15" s="49"/>
      <c r="CN15" s="50"/>
      <c r="CO15" s="170"/>
      <c r="CP15" s="170"/>
      <c r="CQ15" s="49"/>
    </row>
    <row r="16" spans="1:99" ht="14.25" customHeight="1">
      <c r="A16" s="210"/>
      <c r="B16" s="211"/>
      <c r="C16" s="212"/>
      <c r="D16" s="212"/>
      <c r="E16" s="212"/>
      <c r="F16" s="212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213"/>
      <c r="R16" s="35"/>
      <c r="S16" s="35"/>
      <c r="T16" s="214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215"/>
      <c r="AG16" s="38"/>
      <c r="AH16" s="38"/>
      <c r="AI16" s="217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218"/>
      <c r="AV16" s="41"/>
      <c r="AW16" s="41"/>
      <c r="AX16" s="219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220"/>
      <c r="BK16" s="43"/>
      <c r="BL16" s="43"/>
      <c r="BM16" s="221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222"/>
      <c r="BZ16" s="45"/>
      <c r="CA16" s="45"/>
      <c r="CB16" s="223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224"/>
      <c r="CO16" s="49"/>
      <c r="CP16" s="49"/>
      <c r="CQ16" s="225"/>
    </row>
    <row r="17" spans="1:95" ht="14.25" customHeight="1">
      <c r="A17" s="210"/>
      <c r="B17" s="211" t="s">
        <v>102</v>
      </c>
      <c r="C17" s="212"/>
      <c r="D17" s="211"/>
      <c r="E17" s="211"/>
      <c r="F17" s="211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7"/>
      <c r="R17" s="35"/>
      <c r="S17" s="35"/>
      <c r="T17" s="214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40"/>
      <c r="AG17" s="38"/>
      <c r="AH17" s="38"/>
      <c r="AI17" s="217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2"/>
      <c r="AV17" s="41"/>
      <c r="AW17" s="41"/>
      <c r="AX17" s="219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4"/>
      <c r="BK17" s="43"/>
      <c r="BL17" s="43"/>
      <c r="BM17" s="221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7"/>
      <c r="BZ17" s="45"/>
      <c r="CA17" s="45"/>
      <c r="CB17" s="223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50"/>
      <c r="CO17" s="49"/>
      <c r="CP17" s="49"/>
      <c r="CQ17" s="225"/>
    </row>
    <row r="18" spans="1:95" ht="14.25" customHeight="1">
      <c r="A18" s="227"/>
      <c r="B18" s="228" t="s">
        <v>103</v>
      </c>
      <c r="C18" s="229" t="s">
        <v>104</v>
      </c>
      <c r="D18" s="229" t="s">
        <v>105</v>
      </c>
      <c r="E18" s="230" t="s">
        <v>56</v>
      </c>
      <c r="F18" s="230" t="s">
        <v>106</v>
      </c>
      <c r="G18" s="231">
        <v>1</v>
      </c>
      <c r="H18" s="232">
        <v>1</v>
      </c>
      <c r="I18" s="233"/>
      <c r="J18" s="235">
        <v>113300</v>
      </c>
      <c r="K18" s="236">
        <f t="shared" ref="K18:K20" si="0">G18*H18*J18</f>
        <v>113300</v>
      </c>
      <c r="L18" s="236">
        <f t="shared" ref="L18:L20" si="1">K18*L$10</f>
        <v>7024.6</v>
      </c>
      <c r="M18" s="236">
        <f t="shared" ref="M18:M20" si="2">K18*M$10</f>
        <v>1642.8500000000001</v>
      </c>
      <c r="N18" s="237">
        <f t="shared" ref="N18:N20" si="3">G18*H18*N$10</f>
        <v>5400</v>
      </c>
      <c r="O18" s="236">
        <f t="shared" ref="O18:O20" si="4">K18*O$10</f>
        <v>10197</v>
      </c>
      <c r="P18" s="236">
        <f t="shared" ref="P18:P20" si="5">(G18*H18)*P$10</f>
        <v>200</v>
      </c>
      <c r="Q18" s="236">
        <f t="shared" ref="Q18:Q20" si="6">(G18*H18)*Q$10</f>
        <v>60</v>
      </c>
      <c r="R18" s="236">
        <f t="shared" ref="R18:R20" si="7">(G18*H18)*R$10</f>
        <v>96</v>
      </c>
      <c r="S18" s="236">
        <f t="shared" ref="S18:S20" si="8">SUM(L18:R18)</f>
        <v>24620.45</v>
      </c>
      <c r="T18" s="238">
        <f t="shared" ref="T18:T20" si="9">S18/K18</f>
        <v>0.21730317740511915</v>
      </c>
      <c r="U18" s="230"/>
      <c r="V18" s="239">
        <v>1</v>
      </c>
      <c r="W18" s="240">
        <v>1</v>
      </c>
      <c r="X18" s="241"/>
      <c r="Y18" s="242">
        <v>113300</v>
      </c>
      <c r="Z18" s="241">
        <f t="shared" ref="Z18:Z32" si="10">V18*W18*Y18</f>
        <v>113300</v>
      </c>
      <c r="AA18" s="241">
        <f t="shared" ref="AA18:AA32" si="11">Z18*AA$10</f>
        <v>7024.6</v>
      </c>
      <c r="AB18" s="241">
        <f t="shared" ref="AB18:AB32" si="12">Z18*AB$10</f>
        <v>1642.8500000000001</v>
      </c>
      <c r="AC18" s="243">
        <f t="shared" ref="AC18:AC32" si="13">V18*W18*AC$10</f>
        <v>5400</v>
      </c>
      <c r="AD18" s="241">
        <f t="shared" ref="AD18:AD32" si="14">Z18*AD$10</f>
        <v>10197</v>
      </c>
      <c r="AE18" s="243">
        <f t="shared" ref="AE18:AE32" si="15">(V18*W18)*AE$10</f>
        <v>200</v>
      </c>
      <c r="AF18" s="241">
        <f t="shared" ref="AF18:AF32" si="16">(V18*W18)*AF$10</f>
        <v>60</v>
      </c>
      <c r="AG18" s="241">
        <f t="shared" ref="AG18:AG32" si="17">(V18*W18)*AG$10</f>
        <v>96</v>
      </c>
      <c r="AH18" s="241">
        <f t="shared" ref="AH18:AH32" si="18">SUM(AA18:AG18)</f>
        <v>24620.45</v>
      </c>
      <c r="AI18" s="245">
        <f t="shared" ref="AI18:AI33" si="19">AH18/Z18</f>
        <v>0.21730317740511915</v>
      </c>
      <c r="AJ18" s="230"/>
      <c r="AK18" s="246">
        <v>1</v>
      </c>
      <c r="AL18" s="247">
        <v>1</v>
      </c>
      <c r="AM18" s="248">
        <f t="shared" ref="AM18:AM32" si="20">$AM$10</f>
        <v>1.02</v>
      </c>
      <c r="AN18" s="249">
        <f t="shared" ref="AN18:AN32" si="21">Y18*AM18</f>
        <v>115566</v>
      </c>
      <c r="AO18" s="249">
        <f t="shared" ref="AO18:AO32" si="22">AK18*AL18*AN18</f>
        <v>115566</v>
      </c>
      <c r="AP18" s="249">
        <f t="shared" ref="AP18:AP32" si="23">AO18*AP$10</f>
        <v>7165.0919999999996</v>
      </c>
      <c r="AQ18" s="249">
        <f t="shared" ref="AQ18:AQ32" si="24">AO18*AQ$10</f>
        <v>1675.7070000000001</v>
      </c>
      <c r="AR18" s="251">
        <f t="shared" ref="AR18:AR32" si="25">AK18*AL18*AR$10</f>
        <v>5400</v>
      </c>
      <c r="AS18" s="249">
        <f t="shared" ref="AS18:AS32" si="26">AO18*AS$10</f>
        <v>10400.94</v>
      </c>
      <c r="AT18" s="251">
        <f t="shared" ref="AT18:AT32" si="27">(AK18*AL18)*AT$10</f>
        <v>200</v>
      </c>
      <c r="AU18" s="249">
        <f t="shared" ref="AU18:AU32" si="28">(AK18*AL18)*AU$10</f>
        <v>60</v>
      </c>
      <c r="AV18" s="249">
        <f t="shared" ref="AV18:AV32" si="29">(AK18*AL18)*AV$10</f>
        <v>96</v>
      </c>
      <c r="AW18" s="249">
        <f t="shared" ref="AW18:AW32" si="30">SUM(AP18:AV18)</f>
        <v>24997.739000000001</v>
      </c>
      <c r="AX18" s="253">
        <f t="shared" ref="AX18:AX33" si="31">AW18/AO18</f>
        <v>0.21630703667168547</v>
      </c>
      <c r="AZ18" s="255">
        <v>1</v>
      </c>
      <c r="BA18" s="256">
        <v>1</v>
      </c>
      <c r="BB18" s="257">
        <f t="shared" ref="BB18:BB32" si="32">$BB$10</f>
        <v>1.02</v>
      </c>
      <c r="BC18" s="258">
        <f t="shared" ref="BC18:BC32" si="33">AN18*BB18</f>
        <v>117877.32</v>
      </c>
      <c r="BD18" s="258">
        <f t="shared" ref="BD18:BD32" si="34">AZ18*BA18*BC18</f>
        <v>117877.32</v>
      </c>
      <c r="BE18" s="258">
        <f t="shared" ref="BE18:BE32" si="35">BD18*BE$10</f>
        <v>7308.3938400000006</v>
      </c>
      <c r="BF18" s="258">
        <f t="shared" ref="BF18:BF32" si="36">BD18*BF$10</f>
        <v>1709.2211400000001</v>
      </c>
      <c r="BG18" s="259">
        <f t="shared" ref="BG18:BG32" si="37">AZ18*BA18*BG$10</f>
        <v>5400</v>
      </c>
      <c r="BH18" s="258">
        <f t="shared" ref="BH18:BH32" si="38">BD18*BH$10</f>
        <v>10608.9588</v>
      </c>
      <c r="BI18" s="259">
        <f t="shared" ref="BI18:BI32" si="39">(AZ18*BA18)*BI$10</f>
        <v>200</v>
      </c>
      <c r="BJ18" s="258">
        <f t="shared" ref="BJ18:BJ32" si="40">(AZ18*BA18)*BJ$10</f>
        <v>60</v>
      </c>
      <c r="BK18" s="258">
        <f t="shared" ref="BK18:BK32" si="41">(AZ18*BA18)*BK$10</f>
        <v>96</v>
      </c>
      <c r="BL18" s="258">
        <f t="shared" ref="BL18:BL32" si="42">SUM(BE18:BK18)</f>
        <v>25382.573779999999</v>
      </c>
      <c r="BM18" s="261">
        <f t="shared" ref="BM18:BM33" si="43">BL18/BD18</f>
        <v>0.21533042810949551</v>
      </c>
      <c r="BO18" s="262">
        <v>1</v>
      </c>
      <c r="BP18" s="263">
        <v>1</v>
      </c>
      <c r="BQ18" s="264">
        <f t="shared" ref="BQ18:BQ32" si="44">$BQ$10</f>
        <v>1.02</v>
      </c>
      <c r="BR18" s="265">
        <f t="shared" ref="BR18:BR32" si="45">BC18*BQ18</f>
        <v>120234.86640000001</v>
      </c>
      <c r="BS18" s="265">
        <f t="shared" ref="BS18:BS32" si="46">BO18*BP18*BR18</f>
        <v>120234.86640000001</v>
      </c>
      <c r="BT18" s="265">
        <f t="shared" ref="BT18:BT32" si="47">BS18*BT$10</f>
        <v>7454.5617168000008</v>
      </c>
      <c r="BU18" s="265">
        <f t="shared" ref="BU18:BU32" si="48">BS18*BU$10</f>
        <v>1743.4055628000003</v>
      </c>
      <c r="BV18" s="266">
        <f t="shared" ref="BV18:BV32" si="49">BO18*BP18*BV$10</f>
        <v>5400</v>
      </c>
      <c r="BW18" s="265">
        <f t="shared" ref="BW18:BW32" si="50">BS18*BW$10</f>
        <v>10821.137976</v>
      </c>
      <c r="BX18" s="266">
        <f t="shared" ref="BX18:BX32" si="51">(BO18*BP18)*BX$10</f>
        <v>200</v>
      </c>
      <c r="BY18" s="265">
        <f t="shared" ref="BY18:BY32" si="52">(BO18*BP18)*BY$10</f>
        <v>60</v>
      </c>
      <c r="BZ18" s="265">
        <f t="shared" ref="BZ18:BZ32" si="53">(BO18*BP18)*BZ$10</f>
        <v>96</v>
      </c>
      <c r="CA18" s="265">
        <f t="shared" ref="CA18:CA32" si="54">SUM(BT18:BZ18)</f>
        <v>25775.1052556</v>
      </c>
      <c r="CB18" s="267">
        <f t="shared" ref="CB18:CB33" si="55">CA18/BS18</f>
        <v>0.21437296873479952</v>
      </c>
      <c r="CD18" s="268">
        <v>1</v>
      </c>
      <c r="CE18" s="269">
        <v>1</v>
      </c>
      <c r="CF18" s="270">
        <f t="shared" ref="CF18:CF32" si="56">$CF$10</f>
        <v>1.02</v>
      </c>
      <c r="CG18" s="271">
        <f t="shared" ref="CG18:CG32" si="57">BR18*CF18</f>
        <v>122639.56372800002</v>
      </c>
      <c r="CH18" s="271">
        <f t="shared" ref="CH18:CH32" si="58">CD18*CE18*CG18</f>
        <v>122639.56372800002</v>
      </c>
      <c r="CI18" s="271">
        <f t="shared" ref="CI18:CI32" si="59">CH18*CI$10</f>
        <v>7603.6529511360013</v>
      </c>
      <c r="CJ18" s="271">
        <f t="shared" ref="CJ18:CJ32" si="60">CH18*CJ$10</f>
        <v>1778.2736740560003</v>
      </c>
      <c r="CK18" s="272">
        <f t="shared" ref="CK18:CK32" si="61">CD18*CE18*CK$10</f>
        <v>5400</v>
      </c>
      <c r="CL18" s="271">
        <f t="shared" ref="CL18:CL32" si="62">CH18*CL$10</f>
        <v>11037.560735520001</v>
      </c>
      <c r="CM18" s="272">
        <f t="shared" ref="CM18:CM32" si="63">(CD18*CE18)*CM$10</f>
        <v>200</v>
      </c>
      <c r="CN18" s="271">
        <f t="shared" ref="CN18:CN32" si="64">(CD18*CE18)*CN$10</f>
        <v>60</v>
      </c>
      <c r="CO18" s="271">
        <f t="shared" ref="CO18:CO32" si="65">(CD18*CE18)*CO$10</f>
        <v>96</v>
      </c>
      <c r="CP18" s="271">
        <f t="shared" ref="CP18:CP32" si="66">SUM(CI18:CO18)</f>
        <v>26175.487360712003</v>
      </c>
      <c r="CQ18" s="273">
        <f t="shared" ref="CQ18:CQ33" si="67">CP18/CH18</f>
        <v>0.21343428307333287</v>
      </c>
    </row>
    <row r="19" spans="1:95" ht="14.25" customHeight="1">
      <c r="B19" s="228" t="s">
        <v>139</v>
      </c>
      <c r="C19" s="229" t="s">
        <v>140</v>
      </c>
      <c r="D19" s="229" t="s">
        <v>105</v>
      </c>
      <c r="E19" s="230" t="s">
        <v>56</v>
      </c>
      <c r="F19" s="230" t="s">
        <v>106</v>
      </c>
      <c r="G19" s="231">
        <v>1</v>
      </c>
      <c r="H19" s="232">
        <v>1</v>
      </c>
      <c r="I19" s="233"/>
      <c r="J19" s="235">
        <v>97200</v>
      </c>
      <c r="K19" s="236">
        <f t="shared" si="0"/>
        <v>97200</v>
      </c>
      <c r="L19" s="236">
        <f t="shared" si="1"/>
        <v>6026.4</v>
      </c>
      <c r="M19" s="236">
        <f t="shared" si="2"/>
        <v>1409.4</v>
      </c>
      <c r="N19" s="237">
        <f t="shared" si="3"/>
        <v>5400</v>
      </c>
      <c r="O19" s="236">
        <f t="shared" si="4"/>
        <v>8748</v>
      </c>
      <c r="P19" s="236">
        <f t="shared" si="5"/>
        <v>200</v>
      </c>
      <c r="Q19" s="236">
        <f t="shared" si="6"/>
        <v>60</v>
      </c>
      <c r="R19" s="236">
        <f t="shared" si="7"/>
        <v>96</v>
      </c>
      <c r="S19" s="236">
        <f t="shared" si="8"/>
        <v>21939.8</v>
      </c>
      <c r="T19" s="238">
        <f t="shared" si="9"/>
        <v>0.22571810699588477</v>
      </c>
      <c r="U19" s="230"/>
      <c r="V19" s="239">
        <v>1</v>
      </c>
      <c r="W19" s="240">
        <v>1</v>
      </c>
      <c r="X19" s="241"/>
      <c r="Y19" s="242">
        <v>97200</v>
      </c>
      <c r="Z19" s="241">
        <f t="shared" si="10"/>
        <v>97200</v>
      </c>
      <c r="AA19" s="241">
        <f t="shared" si="11"/>
        <v>6026.4</v>
      </c>
      <c r="AB19" s="241">
        <f t="shared" si="12"/>
        <v>1409.4</v>
      </c>
      <c r="AC19" s="243">
        <f t="shared" si="13"/>
        <v>5400</v>
      </c>
      <c r="AD19" s="241">
        <f t="shared" si="14"/>
        <v>8748</v>
      </c>
      <c r="AE19" s="243">
        <f t="shared" si="15"/>
        <v>200</v>
      </c>
      <c r="AF19" s="241">
        <f t="shared" si="16"/>
        <v>60</v>
      </c>
      <c r="AG19" s="241">
        <f t="shared" si="17"/>
        <v>96</v>
      </c>
      <c r="AH19" s="241">
        <f t="shared" si="18"/>
        <v>21939.8</v>
      </c>
      <c r="AI19" s="245">
        <f t="shared" si="19"/>
        <v>0.22571810699588477</v>
      </c>
      <c r="AJ19" s="230"/>
      <c r="AK19" s="246">
        <v>1</v>
      </c>
      <c r="AL19" s="247">
        <v>1</v>
      </c>
      <c r="AM19" s="248">
        <f t="shared" si="20"/>
        <v>1.02</v>
      </c>
      <c r="AN19" s="249">
        <f t="shared" si="21"/>
        <v>99144</v>
      </c>
      <c r="AO19" s="249">
        <f t="shared" si="22"/>
        <v>99144</v>
      </c>
      <c r="AP19" s="249">
        <f t="shared" si="23"/>
        <v>6146.9279999999999</v>
      </c>
      <c r="AQ19" s="249">
        <f t="shared" si="24"/>
        <v>1437.588</v>
      </c>
      <c r="AR19" s="251">
        <f t="shared" si="25"/>
        <v>5400</v>
      </c>
      <c r="AS19" s="249">
        <f t="shared" si="26"/>
        <v>8922.9599999999991</v>
      </c>
      <c r="AT19" s="251">
        <f t="shared" si="27"/>
        <v>200</v>
      </c>
      <c r="AU19" s="249">
        <f t="shared" si="28"/>
        <v>60</v>
      </c>
      <c r="AV19" s="249">
        <f t="shared" si="29"/>
        <v>96</v>
      </c>
      <c r="AW19" s="249">
        <f t="shared" si="30"/>
        <v>22263.475999999999</v>
      </c>
      <c r="AX19" s="253">
        <f t="shared" si="31"/>
        <v>0.22455696764302427</v>
      </c>
      <c r="AZ19" s="255">
        <v>1</v>
      </c>
      <c r="BA19" s="256">
        <v>1</v>
      </c>
      <c r="BB19" s="257">
        <f t="shared" si="32"/>
        <v>1.02</v>
      </c>
      <c r="BC19" s="258">
        <f t="shared" si="33"/>
        <v>101126.88</v>
      </c>
      <c r="BD19" s="258">
        <f t="shared" si="34"/>
        <v>101126.88</v>
      </c>
      <c r="BE19" s="258">
        <f t="shared" si="35"/>
        <v>6269.8665600000004</v>
      </c>
      <c r="BF19" s="258">
        <f t="shared" si="36"/>
        <v>1466.3397600000001</v>
      </c>
      <c r="BG19" s="259">
        <f t="shared" si="37"/>
        <v>5400</v>
      </c>
      <c r="BH19" s="258">
        <f t="shared" si="38"/>
        <v>9101.4192000000003</v>
      </c>
      <c r="BI19" s="259">
        <f t="shared" si="39"/>
        <v>200</v>
      </c>
      <c r="BJ19" s="258">
        <f t="shared" si="40"/>
        <v>60</v>
      </c>
      <c r="BK19" s="258">
        <f t="shared" si="41"/>
        <v>96</v>
      </c>
      <c r="BL19" s="258">
        <f t="shared" si="42"/>
        <v>22593.625520000001</v>
      </c>
      <c r="BM19" s="261">
        <f t="shared" si="43"/>
        <v>0.22341859572845518</v>
      </c>
      <c r="BO19" s="262">
        <v>1</v>
      </c>
      <c r="BP19" s="263">
        <v>1</v>
      </c>
      <c r="BQ19" s="264">
        <f t="shared" si="44"/>
        <v>1.02</v>
      </c>
      <c r="BR19" s="265">
        <f t="shared" si="45"/>
        <v>103149.4176</v>
      </c>
      <c r="BS19" s="265">
        <f t="shared" si="46"/>
        <v>103149.4176</v>
      </c>
      <c r="BT19" s="265">
        <f t="shared" si="47"/>
        <v>6395.2638912000002</v>
      </c>
      <c r="BU19" s="265">
        <f t="shared" si="48"/>
        <v>1495.6665552000002</v>
      </c>
      <c r="BV19" s="266">
        <f t="shared" si="49"/>
        <v>5400</v>
      </c>
      <c r="BW19" s="265">
        <f t="shared" si="50"/>
        <v>9283.4475839999996</v>
      </c>
      <c r="BX19" s="266">
        <f t="shared" si="51"/>
        <v>200</v>
      </c>
      <c r="BY19" s="265">
        <f t="shared" si="52"/>
        <v>60</v>
      </c>
      <c r="BZ19" s="265">
        <f t="shared" si="53"/>
        <v>96</v>
      </c>
      <c r="CA19" s="265">
        <f t="shared" si="54"/>
        <v>22930.378030400003</v>
      </c>
      <c r="CB19" s="267">
        <f t="shared" si="55"/>
        <v>0.22230254483181883</v>
      </c>
      <c r="CD19" s="268">
        <v>1</v>
      </c>
      <c r="CE19" s="269">
        <v>1</v>
      </c>
      <c r="CF19" s="270">
        <f t="shared" si="56"/>
        <v>1.02</v>
      </c>
      <c r="CG19" s="271">
        <f t="shared" si="57"/>
        <v>105212.405952</v>
      </c>
      <c r="CH19" s="271">
        <f t="shared" si="58"/>
        <v>105212.405952</v>
      </c>
      <c r="CI19" s="271">
        <f t="shared" si="59"/>
        <v>6523.1691690240004</v>
      </c>
      <c r="CJ19" s="271">
        <f t="shared" si="60"/>
        <v>1525.5798863040002</v>
      </c>
      <c r="CK19" s="272">
        <f t="shared" si="61"/>
        <v>5400</v>
      </c>
      <c r="CL19" s="271">
        <f t="shared" si="62"/>
        <v>9469.1165356799993</v>
      </c>
      <c r="CM19" s="272">
        <f t="shared" si="63"/>
        <v>200</v>
      </c>
      <c r="CN19" s="271">
        <f t="shared" si="64"/>
        <v>60</v>
      </c>
      <c r="CO19" s="271">
        <f t="shared" si="65"/>
        <v>96</v>
      </c>
      <c r="CP19" s="271">
        <f t="shared" si="66"/>
        <v>23273.865591007998</v>
      </c>
      <c r="CQ19" s="273">
        <f t="shared" si="67"/>
        <v>0.22120837728609685</v>
      </c>
    </row>
    <row r="20" spans="1:95" ht="14.25" customHeight="1">
      <c r="B20" s="228" t="s">
        <v>146</v>
      </c>
      <c r="C20" s="229" t="s">
        <v>147</v>
      </c>
      <c r="D20" s="229" t="s">
        <v>105</v>
      </c>
      <c r="E20" s="230" t="s">
        <v>56</v>
      </c>
      <c r="F20" s="230" t="s">
        <v>106</v>
      </c>
      <c r="G20" s="231">
        <v>1</v>
      </c>
      <c r="H20" s="232">
        <v>1</v>
      </c>
      <c r="I20" s="233"/>
      <c r="J20" s="235">
        <v>75000</v>
      </c>
      <c r="K20" s="236">
        <f t="shared" si="0"/>
        <v>75000</v>
      </c>
      <c r="L20" s="236">
        <f t="shared" si="1"/>
        <v>4650</v>
      </c>
      <c r="M20" s="236">
        <f t="shared" si="2"/>
        <v>1087.5</v>
      </c>
      <c r="N20" s="237">
        <f t="shared" si="3"/>
        <v>5400</v>
      </c>
      <c r="O20" s="236">
        <f t="shared" si="4"/>
        <v>6750</v>
      </c>
      <c r="P20" s="236">
        <f t="shared" si="5"/>
        <v>200</v>
      </c>
      <c r="Q20" s="236">
        <f t="shared" si="6"/>
        <v>60</v>
      </c>
      <c r="R20" s="236">
        <f t="shared" si="7"/>
        <v>96</v>
      </c>
      <c r="S20" s="236">
        <f t="shared" si="8"/>
        <v>18243.5</v>
      </c>
      <c r="T20" s="238">
        <f t="shared" si="9"/>
        <v>0.24324666666666667</v>
      </c>
      <c r="U20" s="230"/>
      <c r="V20" s="239">
        <v>1</v>
      </c>
      <c r="W20" s="240">
        <v>1</v>
      </c>
      <c r="X20" s="241"/>
      <c r="Y20" s="242">
        <v>75000</v>
      </c>
      <c r="Z20" s="241">
        <f t="shared" si="10"/>
        <v>75000</v>
      </c>
      <c r="AA20" s="241">
        <f t="shared" si="11"/>
        <v>4650</v>
      </c>
      <c r="AB20" s="241">
        <f t="shared" si="12"/>
        <v>1087.5</v>
      </c>
      <c r="AC20" s="243">
        <f t="shared" si="13"/>
        <v>5400</v>
      </c>
      <c r="AD20" s="241">
        <f t="shared" si="14"/>
        <v>6750</v>
      </c>
      <c r="AE20" s="243">
        <f t="shared" si="15"/>
        <v>200</v>
      </c>
      <c r="AF20" s="241">
        <f t="shared" si="16"/>
        <v>60</v>
      </c>
      <c r="AG20" s="241">
        <f t="shared" si="17"/>
        <v>96</v>
      </c>
      <c r="AH20" s="241">
        <f t="shared" si="18"/>
        <v>18243.5</v>
      </c>
      <c r="AI20" s="245">
        <f t="shared" si="19"/>
        <v>0.24324666666666667</v>
      </c>
      <c r="AJ20" s="230"/>
      <c r="AK20" s="246">
        <v>1</v>
      </c>
      <c r="AL20" s="247">
        <v>1</v>
      </c>
      <c r="AM20" s="248">
        <f t="shared" si="20"/>
        <v>1.02</v>
      </c>
      <c r="AN20" s="249">
        <f t="shared" si="21"/>
        <v>76500</v>
      </c>
      <c r="AO20" s="249">
        <f t="shared" si="22"/>
        <v>76500</v>
      </c>
      <c r="AP20" s="249">
        <f t="shared" si="23"/>
        <v>4743</v>
      </c>
      <c r="AQ20" s="249">
        <f t="shared" si="24"/>
        <v>1109.25</v>
      </c>
      <c r="AR20" s="251">
        <f t="shared" si="25"/>
        <v>5400</v>
      </c>
      <c r="AS20" s="249">
        <f t="shared" si="26"/>
        <v>6885</v>
      </c>
      <c r="AT20" s="251">
        <f t="shared" si="27"/>
        <v>200</v>
      </c>
      <c r="AU20" s="249">
        <f t="shared" si="28"/>
        <v>60</v>
      </c>
      <c r="AV20" s="249">
        <f t="shared" si="29"/>
        <v>96</v>
      </c>
      <c r="AW20" s="249">
        <f t="shared" si="30"/>
        <v>18493.25</v>
      </c>
      <c r="AX20" s="253">
        <f t="shared" si="31"/>
        <v>0.24174183006535949</v>
      </c>
      <c r="AZ20" s="255">
        <v>1</v>
      </c>
      <c r="BA20" s="256">
        <v>1</v>
      </c>
      <c r="BB20" s="257">
        <f t="shared" si="32"/>
        <v>1.02</v>
      </c>
      <c r="BC20" s="258">
        <f t="shared" si="33"/>
        <v>78030</v>
      </c>
      <c r="BD20" s="258">
        <f t="shared" si="34"/>
        <v>78030</v>
      </c>
      <c r="BE20" s="258">
        <f t="shared" si="35"/>
        <v>4837.8599999999997</v>
      </c>
      <c r="BF20" s="258">
        <f t="shared" si="36"/>
        <v>1131.4349999999999</v>
      </c>
      <c r="BG20" s="259">
        <f t="shared" si="37"/>
        <v>5400</v>
      </c>
      <c r="BH20" s="258">
        <f t="shared" si="38"/>
        <v>7022.7</v>
      </c>
      <c r="BI20" s="259">
        <f t="shared" si="39"/>
        <v>200</v>
      </c>
      <c r="BJ20" s="258">
        <f t="shared" si="40"/>
        <v>60</v>
      </c>
      <c r="BK20" s="258">
        <f t="shared" si="41"/>
        <v>96</v>
      </c>
      <c r="BL20" s="258">
        <f t="shared" si="42"/>
        <v>18747.994999999999</v>
      </c>
      <c r="BM20" s="261">
        <f t="shared" si="43"/>
        <v>0.2402665000640779</v>
      </c>
      <c r="BO20" s="262">
        <v>1</v>
      </c>
      <c r="BP20" s="263">
        <v>1</v>
      </c>
      <c r="BQ20" s="264">
        <f t="shared" si="44"/>
        <v>1.02</v>
      </c>
      <c r="BR20" s="265">
        <f t="shared" si="45"/>
        <v>79590.600000000006</v>
      </c>
      <c r="BS20" s="265">
        <f t="shared" si="46"/>
        <v>79590.600000000006</v>
      </c>
      <c r="BT20" s="265">
        <f t="shared" si="47"/>
        <v>4934.6172000000006</v>
      </c>
      <c r="BU20" s="265">
        <f t="shared" si="48"/>
        <v>1154.0637000000002</v>
      </c>
      <c r="BV20" s="266">
        <f t="shared" si="49"/>
        <v>5400</v>
      </c>
      <c r="BW20" s="265">
        <f t="shared" si="50"/>
        <v>7163.1540000000005</v>
      </c>
      <c r="BX20" s="266">
        <f t="shared" si="51"/>
        <v>200</v>
      </c>
      <c r="BY20" s="265">
        <f t="shared" si="52"/>
        <v>60</v>
      </c>
      <c r="BZ20" s="265">
        <f t="shared" si="53"/>
        <v>96</v>
      </c>
      <c r="CA20" s="265">
        <f t="shared" si="54"/>
        <v>19007.834900000002</v>
      </c>
      <c r="CB20" s="267">
        <f t="shared" si="55"/>
        <v>0.23882009810203716</v>
      </c>
      <c r="CD20" s="268">
        <v>1</v>
      </c>
      <c r="CE20" s="269">
        <v>1</v>
      </c>
      <c r="CF20" s="270">
        <f t="shared" si="56"/>
        <v>1.02</v>
      </c>
      <c r="CG20" s="271">
        <f t="shared" si="57"/>
        <v>81182.412000000011</v>
      </c>
      <c r="CH20" s="271">
        <f t="shared" si="58"/>
        <v>81182.412000000011</v>
      </c>
      <c r="CI20" s="271">
        <f t="shared" si="59"/>
        <v>5033.3095440000006</v>
      </c>
      <c r="CJ20" s="271">
        <f t="shared" si="60"/>
        <v>1177.1449740000003</v>
      </c>
      <c r="CK20" s="272">
        <f t="shared" si="61"/>
        <v>5400</v>
      </c>
      <c r="CL20" s="271">
        <f t="shared" si="62"/>
        <v>7306.4170800000011</v>
      </c>
      <c r="CM20" s="272">
        <f t="shared" si="63"/>
        <v>200</v>
      </c>
      <c r="CN20" s="271">
        <f t="shared" si="64"/>
        <v>60</v>
      </c>
      <c r="CO20" s="271">
        <f t="shared" si="65"/>
        <v>96</v>
      </c>
      <c r="CP20" s="271">
        <f t="shared" si="66"/>
        <v>19272.871598000002</v>
      </c>
      <c r="CQ20" s="273">
        <f t="shared" si="67"/>
        <v>0.23740205696278152</v>
      </c>
    </row>
    <row r="21" spans="1:95" ht="14.25" customHeight="1">
      <c r="B21" s="228" t="s">
        <v>151</v>
      </c>
      <c r="C21" s="275" t="s">
        <v>152</v>
      </c>
      <c r="D21" s="229" t="s">
        <v>153</v>
      </c>
      <c r="E21" s="230" t="s">
        <v>56</v>
      </c>
      <c r="F21" s="230" t="s">
        <v>106</v>
      </c>
      <c r="G21" s="231"/>
      <c r="H21" s="232"/>
      <c r="I21" s="233"/>
      <c r="J21" s="235"/>
      <c r="K21" s="236"/>
      <c r="L21" s="236"/>
      <c r="M21" s="236"/>
      <c r="N21" s="237"/>
      <c r="O21" s="236"/>
      <c r="P21" s="236"/>
      <c r="Q21" s="236"/>
      <c r="R21" s="236"/>
      <c r="S21" s="236"/>
      <c r="T21" s="238"/>
      <c r="U21" s="230"/>
      <c r="V21" s="239">
        <v>1</v>
      </c>
      <c r="W21" s="240">
        <v>1</v>
      </c>
      <c r="X21" s="241"/>
      <c r="Y21" s="242">
        <v>63000</v>
      </c>
      <c r="Z21" s="241">
        <f t="shared" si="10"/>
        <v>63000</v>
      </c>
      <c r="AA21" s="241">
        <f t="shared" si="11"/>
        <v>3906</v>
      </c>
      <c r="AB21" s="241">
        <f t="shared" si="12"/>
        <v>913.5</v>
      </c>
      <c r="AC21" s="243">
        <f t="shared" si="13"/>
        <v>5400</v>
      </c>
      <c r="AD21" s="241">
        <f t="shared" si="14"/>
        <v>5670</v>
      </c>
      <c r="AE21" s="243">
        <f t="shared" si="15"/>
        <v>200</v>
      </c>
      <c r="AF21" s="241">
        <f t="shared" si="16"/>
        <v>60</v>
      </c>
      <c r="AG21" s="241">
        <f t="shared" si="17"/>
        <v>96</v>
      </c>
      <c r="AH21" s="241">
        <f t="shared" si="18"/>
        <v>16245.5</v>
      </c>
      <c r="AI21" s="245">
        <f t="shared" si="19"/>
        <v>0.25786507936507935</v>
      </c>
      <c r="AJ21" s="230"/>
      <c r="AK21" s="246">
        <v>1</v>
      </c>
      <c r="AL21" s="247">
        <v>1</v>
      </c>
      <c r="AM21" s="248">
        <f t="shared" si="20"/>
        <v>1.02</v>
      </c>
      <c r="AN21" s="249">
        <f t="shared" si="21"/>
        <v>64260</v>
      </c>
      <c r="AO21" s="249">
        <f t="shared" si="22"/>
        <v>64260</v>
      </c>
      <c r="AP21" s="249">
        <f t="shared" si="23"/>
        <v>3984.12</v>
      </c>
      <c r="AQ21" s="249">
        <f t="shared" si="24"/>
        <v>931.7700000000001</v>
      </c>
      <c r="AR21" s="251">
        <f t="shared" si="25"/>
        <v>5400</v>
      </c>
      <c r="AS21" s="249">
        <f t="shared" si="26"/>
        <v>5783.4</v>
      </c>
      <c r="AT21" s="251">
        <f t="shared" si="27"/>
        <v>200</v>
      </c>
      <c r="AU21" s="249">
        <f t="shared" si="28"/>
        <v>60</v>
      </c>
      <c r="AV21" s="249">
        <f t="shared" si="29"/>
        <v>96</v>
      </c>
      <c r="AW21" s="249">
        <f t="shared" si="30"/>
        <v>16455.29</v>
      </c>
      <c r="AX21" s="253">
        <f t="shared" si="31"/>
        <v>0.25607360722066608</v>
      </c>
      <c r="AZ21" s="255">
        <v>1</v>
      </c>
      <c r="BA21" s="256">
        <v>1</v>
      </c>
      <c r="BB21" s="257">
        <f t="shared" si="32"/>
        <v>1.02</v>
      </c>
      <c r="BC21" s="258">
        <f t="shared" si="33"/>
        <v>65545.2</v>
      </c>
      <c r="BD21" s="258">
        <f t="shared" si="34"/>
        <v>65545.2</v>
      </c>
      <c r="BE21" s="258">
        <f t="shared" si="35"/>
        <v>4063.8023999999996</v>
      </c>
      <c r="BF21" s="258">
        <f t="shared" si="36"/>
        <v>950.40539999999999</v>
      </c>
      <c r="BG21" s="259">
        <f t="shared" si="37"/>
        <v>5400</v>
      </c>
      <c r="BH21" s="258">
        <f t="shared" si="38"/>
        <v>5899.0679999999993</v>
      </c>
      <c r="BI21" s="259">
        <f t="shared" si="39"/>
        <v>200</v>
      </c>
      <c r="BJ21" s="258">
        <f t="shared" si="40"/>
        <v>60</v>
      </c>
      <c r="BK21" s="258">
        <f t="shared" si="41"/>
        <v>96</v>
      </c>
      <c r="BL21" s="258">
        <f t="shared" si="42"/>
        <v>16669.275799999999</v>
      </c>
      <c r="BM21" s="261">
        <f t="shared" si="43"/>
        <v>0.25431726198104515</v>
      </c>
      <c r="BO21" s="262">
        <v>1</v>
      </c>
      <c r="BP21" s="263">
        <v>1</v>
      </c>
      <c r="BQ21" s="264">
        <f t="shared" si="44"/>
        <v>1.02</v>
      </c>
      <c r="BR21" s="265">
        <f t="shared" si="45"/>
        <v>66856.103999999992</v>
      </c>
      <c r="BS21" s="265">
        <f t="shared" si="46"/>
        <v>66856.103999999992</v>
      </c>
      <c r="BT21" s="265">
        <f t="shared" si="47"/>
        <v>4145.0784479999993</v>
      </c>
      <c r="BU21" s="265">
        <f t="shared" si="48"/>
        <v>969.41350799999998</v>
      </c>
      <c r="BV21" s="266">
        <f t="shared" si="49"/>
        <v>5400</v>
      </c>
      <c r="BW21" s="265">
        <f t="shared" si="50"/>
        <v>6017.0493599999991</v>
      </c>
      <c r="BX21" s="266">
        <f t="shared" si="51"/>
        <v>200</v>
      </c>
      <c r="BY21" s="265">
        <f t="shared" si="52"/>
        <v>60</v>
      </c>
      <c r="BZ21" s="265">
        <f t="shared" si="53"/>
        <v>96</v>
      </c>
      <c r="CA21" s="265">
        <f t="shared" si="54"/>
        <v>16887.541315999995</v>
      </c>
      <c r="CB21" s="267">
        <f t="shared" si="55"/>
        <v>0.25259535488337753</v>
      </c>
      <c r="CD21" s="268">
        <v>1</v>
      </c>
      <c r="CE21" s="269">
        <v>1</v>
      </c>
      <c r="CF21" s="270">
        <f t="shared" si="56"/>
        <v>1.02</v>
      </c>
      <c r="CG21" s="271">
        <f t="shared" si="57"/>
        <v>68193.226079999993</v>
      </c>
      <c r="CH21" s="271">
        <f t="shared" si="58"/>
        <v>68193.226079999993</v>
      </c>
      <c r="CI21" s="271">
        <f t="shared" si="59"/>
        <v>4227.9800169599994</v>
      </c>
      <c r="CJ21" s="271">
        <f t="shared" si="60"/>
        <v>988.80177815999991</v>
      </c>
      <c r="CK21" s="272">
        <f t="shared" si="61"/>
        <v>5400</v>
      </c>
      <c r="CL21" s="271">
        <f t="shared" si="62"/>
        <v>6137.3903471999993</v>
      </c>
      <c r="CM21" s="272">
        <f t="shared" si="63"/>
        <v>200</v>
      </c>
      <c r="CN21" s="271">
        <f t="shared" si="64"/>
        <v>60</v>
      </c>
      <c r="CO21" s="271">
        <f t="shared" si="65"/>
        <v>96</v>
      </c>
      <c r="CP21" s="271">
        <f t="shared" si="66"/>
        <v>17110.17214232</v>
      </c>
      <c r="CQ21" s="273">
        <f t="shared" si="67"/>
        <v>0.25090721066997806</v>
      </c>
    </row>
    <row r="22" spans="1:95" ht="14.25" customHeight="1">
      <c r="B22" s="228" t="s">
        <v>156</v>
      </c>
      <c r="C22" s="229" t="s">
        <v>157</v>
      </c>
      <c r="D22" s="229" t="s">
        <v>105</v>
      </c>
      <c r="E22" s="230" t="s">
        <v>56</v>
      </c>
      <c r="F22" s="230" t="s">
        <v>106</v>
      </c>
      <c r="G22" s="231">
        <v>1</v>
      </c>
      <c r="H22" s="232">
        <v>1</v>
      </c>
      <c r="I22" s="233"/>
      <c r="J22" s="235">
        <v>60536</v>
      </c>
      <c r="K22" s="236">
        <f t="shared" ref="K22:K23" si="68">G22*H22*J22</f>
        <v>60536</v>
      </c>
      <c r="L22" s="236">
        <f t="shared" ref="L22:L23" si="69">K22*L$10</f>
        <v>3753.232</v>
      </c>
      <c r="M22" s="236">
        <f t="shared" ref="M22:M23" si="70">K22*M$10</f>
        <v>877.77200000000005</v>
      </c>
      <c r="N22" s="237">
        <f t="shared" ref="N22:N23" si="71">G22*H22*N$10</f>
        <v>5400</v>
      </c>
      <c r="O22" s="236">
        <f t="shared" ref="O22:O23" si="72">K22*O$10</f>
        <v>5448.24</v>
      </c>
      <c r="P22" s="236">
        <f t="shared" ref="P22:P23" si="73">(G22*H22)*P$10</f>
        <v>200</v>
      </c>
      <c r="Q22" s="236">
        <f t="shared" ref="Q22:Q23" si="74">(G22*H22)*Q$10</f>
        <v>60</v>
      </c>
      <c r="R22" s="236">
        <f t="shared" ref="R22:R23" si="75">(G22*H22)*R$10</f>
        <v>96</v>
      </c>
      <c r="S22" s="236">
        <f t="shared" ref="S22:S23" si="76">SUM(L22:R22)</f>
        <v>15835.244000000001</v>
      </c>
      <c r="T22" s="238">
        <f t="shared" ref="T22:T23" si="77">S22/K22</f>
        <v>0.26158391700806133</v>
      </c>
      <c r="U22" s="230"/>
      <c r="V22" s="239">
        <v>1</v>
      </c>
      <c r="W22" s="240">
        <v>1</v>
      </c>
      <c r="X22" s="241"/>
      <c r="Y22" s="242">
        <v>60536</v>
      </c>
      <c r="Z22" s="241">
        <f t="shared" si="10"/>
        <v>60536</v>
      </c>
      <c r="AA22" s="241">
        <f t="shared" si="11"/>
        <v>3753.232</v>
      </c>
      <c r="AB22" s="241">
        <f t="shared" si="12"/>
        <v>877.77200000000005</v>
      </c>
      <c r="AC22" s="243">
        <f t="shared" si="13"/>
        <v>5400</v>
      </c>
      <c r="AD22" s="241">
        <f t="shared" si="14"/>
        <v>5448.24</v>
      </c>
      <c r="AE22" s="243">
        <f t="shared" si="15"/>
        <v>200</v>
      </c>
      <c r="AF22" s="241">
        <f t="shared" si="16"/>
        <v>60</v>
      </c>
      <c r="AG22" s="241">
        <f t="shared" si="17"/>
        <v>96</v>
      </c>
      <c r="AH22" s="241">
        <f t="shared" si="18"/>
        <v>15835.244000000001</v>
      </c>
      <c r="AI22" s="245">
        <f t="shared" si="19"/>
        <v>0.26158391700806133</v>
      </c>
      <c r="AJ22" s="230"/>
      <c r="AK22" s="246">
        <v>1</v>
      </c>
      <c r="AL22" s="247">
        <v>1</v>
      </c>
      <c r="AM22" s="248">
        <f t="shared" si="20"/>
        <v>1.02</v>
      </c>
      <c r="AN22" s="249">
        <f t="shared" si="21"/>
        <v>61746.720000000001</v>
      </c>
      <c r="AO22" s="249">
        <f t="shared" si="22"/>
        <v>61746.720000000001</v>
      </c>
      <c r="AP22" s="249">
        <f t="shared" si="23"/>
        <v>3828.29664</v>
      </c>
      <c r="AQ22" s="249">
        <f t="shared" si="24"/>
        <v>895.32744000000002</v>
      </c>
      <c r="AR22" s="251">
        <f t="shared" si="25"/>
        <v>5400</v>
      </c>
      <c r="AS22" s="249">
        <f t="shared" si="26"/>
        <v>5557.2047999999995</v>
      </c>
      <c r="AT22" s="251">
        <f t="shared" si="27"/>
        <v>200</v>
      </c>
      <c r="AU22" s="249">
        <f t="shared" si="28"/>
        <v>60</v>
      </c>
      <c r="AV22" s="249">
        <f t="shared" si="29"/>
        <v>96</v>
      </c>
      <c r="AW22" s="249">
        <f t="shared" si="30"/>
        <v>16036.828879999999</v>
      </c>
      <c r="AX22" s="253">
        <f t="shared" si="31"/>
        <v>0.25971952647849145</v>
      </c>
      <c r="AZ22" s="255">
        <v>1</v>
      </c>
      <c r="BA22" s="256">
        <v>1</v>
      </c>
      <c r="BB22" s="257">
        <f t="shared" si="32"/>
        <v>1.02</v>
      </c>
      <c r="BC22" s="258">
        <f t="shared" si="33"/>
        <v>62981.654399999999</v>
      </c>
      <c r="BD22" s="258">
        <f t="shared" si="34"/>
        <v>62981.654399999999</v>
      </c>
      <c r="BE22" s="258">
        <f t="shared" si="35"/>
        <v>3904.8625727999997</v>
      </c>
      <c r="BF22" s="258">
        <f t="shared" si="36"/>
        <v>913.23398880000002</v>
      </c>
      <c r="BG22" s="259">
        <f t="shared" si="37"/>
        <v>5400</v>
      </c>
      <c r="BH22" s="258">
        <f t="shared" si="38"/>
        <v>5668.3488959999995</v>
      </c>
      <c r="BI22" s="259">
        <f t="shared" si="39"/>
        <v>200</v>
      </c>
      <c r="BJ22" s="258">
        <f t="shared" si="40"/>
        <v>60</v>
      </c>
      <c r="BK22" s="258">
        <f t="shared" si="41"/>
        <v>96</v>
      </c>
      <c r="BL22" s="258">
        <f t="shared" si="42"/>
        <v>16242.445457599999</v>
      </c>
      <c r="BM22" s="261">
        <f t="shared" si="43"/>
        <v>0.25789169262597206</v>
      </c>
      <c r="BO22" s="262">
        <v>1</v>
      </c>
      <c r="BP22" s="263">
        <v>1</v>
      </c>
      <c r="BQ22" s="264">
        <f t="shared" si="44"/>
        <v>1.02</v>
      </c>
      <c r="BR22" s="265">
        <f t="shared" si="45"/>
        <v>64241.287488000002</v>
      </c>
      <c r="BS22" s="265">
        <f t="shared" si="46"/>
        <v>64241.287488000002</v>
      </c>
      <c r="BT22" s="265">
        <f t="shared" si="47"/>
        <v>3982.959824256</v>
      </c>
      <c r="BU22" s="265">
        <f t="shared" si="48"/>
        <v>931.49866857600011</v>
      </c>
      <c r="BV22" s="266">
        <f t="shared" si="49"/>
        <v>5400</v>
      </c>
      <c r="BW22" s="265">
        <f t="shared" si="50"/>
        <v>5781.7158739200004</v>
      </c>
      <c r="BX22" s="266">
        <f t="shared" si="51"/>
        <v>200</v>
      </c>
      <c r="BY22" s="265">
        <f t="shared" si="52"/>
        <v>60</v>
      </c>
      <c r="BZ22" s="265">
        <f t="shared" si="53"/>
        <v>96</v>
      </c>
      <c r="CA22" s="265">
        <f t="shared" si="54"/>
        <v>16452.174366751999</v>
      </c>
      <c r="CB22" s="267">
        <f t="shared" si="55"/>
        <v>0.25609969865291377</v>
      </c>
      <c r="CD22" s="268">
        <v>1</v>
      </c>
      <c r="CE22" s="269">
        <v>1</v>
      </c>
      <c r="CF22" s="270">
        <f t="shared" si="56"/>
        <v>1.02</v>
      </c>
      <c r="CG22" s="271">
        <f t="shared" si="57"/>
        <v>65526.113237760001</v>
      </c>
      <c r="CH22" s="271">
        <f t="shared" si="58"/>
        <v>65526.113237760001</v>
      </c>
      <c r="CI22" s="271">
        <f t="shared" si="59"/>
        <v>4062.61902074112</v>
      </c>
      <c r="CJ22" s="271">
        <f t="shared" si="60"/>
        <v>950.12864194752001</v>
      </c>
      <c r="CK22" s="272">
        <f t="shared" si="61"/>
        <v>5400</v>
      </c>
      <c r="CL22" s="271">
        <f t="shared" si="62"/>
        <v>5897.3501913984001</v>
      </c>
      <c r="CM22" s="272">
        <f t="shared" si="63"/>
        <v>200</v>
      </c>
      <c r="CN22" s="271">
        <f t="shared" si="64"/>
        <v>60</v>
      </c>
      <c r="CO22" s="271">
        <f t="shared" si="65"/>
        <v>96</v>
      </c>
      <c r="CP22" s="271">
        <f t="shared" si="66"/>
        <v>16666.097854087042</v>
      </c>
      <c r="CQ22" s="273">
        <f t="shared" si="67"/>
        <v>0.25434284181658218</v>
      </c>
    </row>
    <row r="23" spans="1:95" ht="14.25" customHeight="1">
      <c r="B23" s="228" t="s">
        <v>159</v>
      </c>
      <c r="C23" s="229" t="s">
        <v>160</v>
      </c>
      <c r="D23" s="229" t="s">
        <v>161</v>
      </c>
      <c r="E23" s="230" t="s">
        <v>56</v>
      </c>
      <c r="F23" s="230" t="s">
        <v>106</v>
      </c>
      <c r="G23" s="231">
        <v>1</v>
      </c>
      <c r="H23" s="232">
        <v>1</v>
      </c>
      <c r="I23" s="233"/>
      <c r="J23" s="235">
        <v>70000</v>
      </c>
      <c r="K23" s="236">
        <f t="shared" si="68"/>
        <v>70000</v>
      </c>
      <c r="L23" s="236">
        <f t="shared" si="69"/>
        <v>4340</v>
      </c>
      <c r="M23" s="236">
        <f t="shared" si="70"/>
        <v>1015</v>
      </c>
      <c r="N23" s="237">
        <f t="shared" si="71"/>
        <v>5400</v>
      </c>
      <c r="O23" s="236">
        <f t="shared" si="72"/>
        <v>6300</v>
      </c>
      <c r="P23" s="236">
        <f t="shared" si="73"/>
        <v>200</v>
      </c>
      <c r="Q23" s="236">
        <f t="shared" si="74"/>
        <v>60</v>
      </c>
      <c r="R23" s="236">
        <f t="shared" si="75"/>
        <v>96</v>
      </c>
      <c r="S23" s="236">
        <f t="shared" si="76"/>
        <v>17411</v>
      </c>
      <c r="T23" s="238">
        <f t="shared" si="77"/>
        <v>0.24872857142857144</v>
      </c>
      <c r="U23" s="230"/>
      <c r="V23" s="239">
        <v>1</v>
      </c>
      <c r="W23" s="240">
        <v>1</v>
      </c>
      <c r="X23" s="241"/>
      <c r="Y23" s="242">
        <v>70000</v>
      </c>
      <c r="Z23" s="241">
        <f t="shared" si="10"/>
        <v>70000</v>
      </c>
      <c r="AA23" s="241">
        <f t="shared" si="11"/>
        <v>4340</v>
      </c>
      <c r="AB23" s="241">
        <f t="shared" si="12"/>
        <v>1015</v>
      </c>
      <c r="AC23" s="243">
        <f t="shared" si="13"/>
        <v>5400</v>
      </c>
      <c r="AD23" s="241">
        <f t="shared" si="14"/>
        <v>6300</v>
      </c>
      <c r="AE23" s="243">
        <f t="shared" si="15"/>
        <v>200</v>
      </c>
      <c r="AF23" s="241">
        <f t="shared" si="16"/>
        <v>60</v>
      </c>
      <c r="AG23" s="241">
        <f t="shared" si="17"/>
        <v>96</v>
      </c>
      <c r="AH23" s="241">
        <f t="shared" si="18"/>
        <v>17411</v>
      </c>
      <c r="AI23" s="245">
        <f t="shared" si="19"/>
        <v>0.24872857142857144</v>
      </c>
      <c r="AJ23" s="230"/>
      <c r="AK23" s="246">
        <v>1</v>
      </c>
      <c r="AL23" s="247">
        <v>1</v>
      </c>
      <c r="AM23" s="248">
        <f t="shared" si="20"/>
        <v>1.02</v>
      </c>
      <c r="AN23" s="249">
        <f t="shared" si="21"/>
        <v>71400</v>
      </c>
      <c r="AO23" s="249">
        <f t="shared" si="22"/>
        <v>71400</v>
      </c>
      <c r="AP23" s="249">
        <f t="shared" si="23"/>
        <v>4426.8</v>
      </c>
      <c r="AQ23" s="249">
        <f t="shared" si="24"/>
        <v>1035.3</v>
      </c>
      <c r="AR23" s="251">
        <f t="shared" si="25"/>
        <v>5400</v>
      </c>
      <c r="AS23" s="249">
        <f t="shared" si="26"/>
        <v>6426</v>
      </c>
      <c r="AT23" s="251">
        <f t="shared" si="27"/>
        <v>200</v>
      </c>
      <c r="AU23" s="249">
        <f t="shared" si="28"/>
        <v>60</v>
      </c>
      <c r="AV23" s="249">
        <f t="shared" si="29"/>
        <v>96</v>
      </c>
      <c r="AW23" s="249">
        <f t="shared" si="30"/>
        <v>17644.099999999999</v>
      </c>
      <c r="AX23" s="253">
        <f t="shared" si="31"/>
        <v>0.24711624649859942</v>
      </c>
      <c r="AZ23" s="255">
        <v>1</v>
      </c>
      <c r="BA23" s="256">
        <v>1</v>
      </c>
      <c r="BB23" s="257">
        <f t="shared" si="32"/>
        <v>1.02</v>
      </c>
      <c r="BC23" s="258">
        <f t="shared" si="33"/>
        <v>72828</v>
      </c>
      <c r="BD23" s="258">
        <f t="shared" si="34"/>
        <v>72828</v>
      </c>
      <c r="BE23" s="258">
        <f t="shared" si="35"/>
        <v>4515.3360000000002</v>
      </c>
      <c r="BF23" s="258">
        <f t="shared" si="36"/>
        <v>1056.0060000000001</v>
      </c>
      <c r="BG23" s="259">
        <f t="shared" si="37"/>
        <v>5400</v>
      </c>
      <c r="BH23" s="258">
        <f t="shared" si="38"/>
        <v>6554.5199999999995</v>
      </c>
      <c r="BI23" s="259">
        <f t="shared" si="39"/>
        <v>200</v>
      </c>
      <c r="BJ23" s="258">
        <f t="shared" si="40"/>
        <v>60</v>
      </c>
      <c r="BK23" s="258">
        <f t="shared" si="41"/>
        <v>96</v>
      </c>
      <c r="BL23" s="258">
        <f t="shared" si="42"/>
        <v>17881.862000000001</v>
      </c>
      <c r="BM23" s="261">
        <f t="shared" si="43"/>
        <v>0.24553553578294063</v>
      </c>
      <c r="BO23" s="262">
        <v>1</v>
      </c>
      <c r="BP23" s="263">
        <v>1</v>
      </c>
      <c r="BQ23" s="264">
        <f t="shared" si="44"/>
        <v>1.02</v>
      </c>
      <c r="BR23" s="265">
        <f t="shared" si="45"/>
        <v>74284.56</v>
      </c>
      <c r="BS23" s="265">
        <f t="shared" si="46"/>
        <v>74284.56</v>
      </c>
      <c r="BT23" s="265">
        <f t="shared" si="47"/>
        <v>4605.6427199999998</v>
      </c>
      <c r="BU23" s="265">
        <f t="shared" si="48"/>
        <v>1077.1261200000001</v>
      </c>
      <c r="BV23" s="266">
        <f t="shared" si="49"/>
        <v>5400</v>
      </c>
      <c r="BW23" s="265">
        <f t="shared" si="50"/>
        <v>6685.6103999999996</v>
      </c>
      <c r="BX23" s="266">
        <f t="shared" si="51"/>
        <v>200</v>
      </c>
      <c r="BY23" s="265">
        <f t="shared" si="52"/>
        <v>60</v>
      </c>
      <c r="BZ23" s="265">
        <f t="shared" si="53"/>
        <v>96</v>
      </c>
      <c r="CA23" s="265">
        <f t="shared" si="54"/>
        <v>18124.379240000002</v>
      </c>
      <c r="CB23" s="267">
        <f t="shared" si="55"/>
        <v>0.24398581939503985</v>
      </c>
      <c r="CD23" s="268">
        <v>1</v>
      </c>
      <c r="CE23" s="269">
        <v>1</v>
      </c>
      <c r="CF23" s="270">
        <f t="shared" si="56"/>
        <v>1.02</v>
      </c>
      <c r="CG23" s="271">
        <f t="shared" si="57"/>
        <v>75770.251199999999</v>
      </c>
      <c r="CH23" s="271">
        <f t="shared" si="58"/>
        <v>75770.251199999999</v>
      </c>
      <c r="CI23" s="271">
        <f t="shared" si="59"/>
        <v>4697.7555744000001</v>
      </c>
      <c r="CJ23" s="271">
        <f t="shared" si="60"/>
        <v>1098.6686424</v>
      </c>
      <c r="CK23" s="272">
        <f t="shared" si="61"/>
        <v>5400</v>
      </c>
      <c r="CL23" s="271">
        <f t="shared" si="62"/>
        <v>6819.3226079999995</v>
      </c>
      <c r="CM23" s="272">
        <f t="shared" si="63"/>
        <v>200</v>
      </c>
      <c r="CN23" s="271">
        <f t="shared" si="64"/>
        <v>60</v>
      </c>
      <c r="CO23" s="271">
        <f t="shared" si="65"/>
        <v>96</v>
      </c>
      <c r="CP23" s="271">
        <f t="shared" si="66"/>
        <v>18371.7468248</v>
      </c>
      <c r="CQ23" s="273">
        <f t="shared" si="67"/>
        <v>0.24246648960298023</v>
      </c>
    </row>
    <row r="24" spans="1:95" ht="14.25" customHeight="1">
      <c r="B24" s="228"/>
      <c r="C24" s="229" t="s">
        <v>163</v>
      </c>
      <c r="D24" s="229" t="s">
        <v>164</v>
      </c>
      <c r="E24" s="230" t="s">
        <v>56</v>
      </c>
      <c r="F24" s="230" t="s">
        <v>106</v>
      </c>
      <c r="G24" s="231"/>
      <c r="H24" s="232"/>
      <c r="I24" s="233"/>
      <c r="J24" s="235"/>
      <c r="K24" s="236"/>
      <c r="L24" s="236"/>
      <c r="M24" s="236"/>
      <c r="N24" s="237"/>
      <c r="O24" s="236"/>
      <c r="P24" s="236"/>
      <c r="Q24" s="236"/>
      <c r="R24" s="236"/>
      <c r="S24" s="236"/>
      <c r="T24" s="238"/>
      <c r="U24" s="230"/>
      <c r="V24" s="239">
        <v>1</v>
      </c>
      <c r="W24" s="240">
        <v>1</v>
      </c>
      <c r="X24" s="241"/>
      <c r="Y24" s="242">
        <v>60000</v>
      </c>
      <c r="Z24" s="241">
        <f t="shared" si="10"/>
        <v>60000</v>
      </c>
      <c r="AA24" s="241">
        <f t="shared" si="11"/>
        <v>3720</v>
      </c>
      <c r="AB24" s="241">
        <f t="shared" si="12"/>
        <v>870</v>
      </c>
      <c r="AC24" s="243">
        <f t="shared" si="13"/>
        <v>5400</v>
      </c>
      <c r="AD24" s="241">
        <f t="shared" si="14"/>
        <v>5400</v>
      </c>
      <c r="AE24" s="243">
        <f t="shared" si="15"/>
        <v>200</v>
      </c>
      <c r="AF24" s="241">
        <f t="shared" si="16"/>
        <v>60</v>
      </c>
      <c r="AG24" s="241">
        <f t="shared" si="17"/>
        <v>96</v>
      </c>
      <c r="AH24" s="241">
        <f t="shared" si="18"/>
        <v>15746</v>
      </c>
      <c r="AI24" s="245">
        <f t="shared" si="19"/>
        <v>0.26243333333333335</v>
      </c>
      <c r="AJ24" s="230"/>
      <c r="AK24" s="246">
        <v>1</v>
      </c>
      <c r="AL24" s="247">
        <v>1</v>
      </c>
      <c r="AM24" s="248">
        <f t="shared" si="20"/>
        <v>1.02</v>
      </c>
      <c r="AN24" s="249">
        <f t="shared" si="21"/>
        <v>61200</v>
      </c>
      <c r="AO24" s="249">
        <f t="shared" si="22"/>
        <v>61200</v>
      </c>
      <c r="AP24" s="249">
        <f t="shared" si="23"/>
        <v>3794.4</v>
      </c>
      <c r="AQ24" s="249">
        <f t="shared" si="24"/>
        <v>887.40000000000009</v>
      </c>
      <c r="AR24" s="251">
        <f t="shared" si="25"/>
        <v>5400</v>
      </c>
      <c r="AS24" s="249">
        <f t="shared" si="26"/>
        <v>5508</v>
      </c>
      <c r="AT24" s="251">
        <f t="shared" si="27"/>
        <v>200</v>
      </c>
      <c r="AU24" s="249">
        <f t="shared" si="28"/>
        <v>60</v>
      </c>
      <c r="AV24" s="249">
        <f t="shared" si="29"/>
        <v>96</v>
      </c>
      <c r="AW24" s="249">
        <f t="shared" si="30"/>
        <v>15945.8</v>
      </c>
      <c r="AX24" s="253">
        <f t="shared" si="31"/>
        <v>0.26055228758169935</v>
      </c>
      <c r="AZ24" s="255">
        <v>1</v>
      </c>
      <c r="BA24" s="256">
        <v>1</v>
      </c>
      <c r="BB24" s="257">
        <f t="shared" si="32"/>
        <v>1.02</v>
      </c>
      <c r="BC24" s="258">
        <f t="shared" si="33"/>
        <v>62424</v>
      </c>
      <c r="BD24" s="258">
        <f t="shared" si="34"/>
        <v>62424</v>
      </c>
      <c r="BE24" s="258">
        <f t="shared" si="35"/>
        <v>3870.288</v>
      </c>
      <c r="BF24" s="258">
        <f t="shared" si="36"/>
        <v>905.14800000000002</v>
      </c>
      <c r="BG24" s="259">
        <f t="shared" si="37"/>
        <v>5400</v>
      </c>
      <c r="BH24" s="258">
        <f t="shared" si="38"/>
        <v>5618.16</v>
      </c>
      <c r="BI24" s="259">
        <f t="shared" si="39"/>
        <v>200</v>
      </c>
      <c r="BJ24" s="258">
        <f t="shared" si="40"/>
        <v>60</v>
      </c>
      <c r="BK24" s="258">
        <f t="shared" si="41"/>
        <v>96</v>
      </c>
      <c r="BL24" s="258">
        <f t="shared" si="42"/>
        <v>16149.596</v>
      </c>
      <c r="BM24" s="261">
        <f t="shared" si="43"/>
        <v>0.25870812508009738</v>
      </c>
      <c r="BO24" s="262">
        <v>1</v>
      </c>
      <c r="BP24" s="263">
        <v>1</v>
      </c>
      <c r="BQ24" s="264">
        <f t="shared" si="44"/>
        <v>1.02</v>
      </c>
      <c r="BR24" s="265">
        <f t="shared" si="45"/>
        <v>63672.480000000003</v>
      </c>
      <c r="BS24" s="265">
        <f t="shared" si="46"/>
        <v>63672.480000000003</v>
      </c>
      <c r="BT24" s="265">
        <f t="shared" si="47"/>
        <v>3947.6937600000001</v>
      </c>
      <c r="BU24" s="265">
        <f t="shared" si="48"/>
        <v>923.25096000000008</v>
      </c>
      <c r="BV24" s="266">
        <f t="shared" si="49"/>
        <v>5400</v>
      </c>
      <c r="BW24" s="265">
        <f t="shared" si="50"/>
        <v>5730.5231999999996</v>
      </c>
      <c r="BX24" s="266">
        <f t="shared" si="51"/>
        <v>200</v>
      </c>
      <c r="BY24" s="265">
        <f t="shared" si="52"/>
        <v>60</v>
      </c>
      <c r="BZ24" s="265">
        <f t="shared" si="53"/>
        <v>96</v>
      </c>
      <c r="CA24" s="265">
        <f t="shared" si="54"/>
        <v>16357.467919999999</v>
      </c>
      <c r="CB24" s="267">
        <f t="shared" si="55"/>
        <v>0.25690012262754647</v>
      </c>
      <c r="CD24" s="268">
        <v>1</v>
      </c>
      <c r="CE24" s="269">
        <v>1</v>
      </c>
      <c r="CF24" s="270">
        <f t="shared" si="56"/>
        <v>1.02</v>
      </c>
      <c r="CG24" s="271">
        <f t="shared" si="57"/>
        <v>64945.929600000003</v>
      </c>
      <c r="CH24" s="271">
        <f t="shared" si="58"/>
        <v>64945.929600000003</v>
      </c>
      <c r="CI24" s="271">
        <f t="shared" si="59"/>
        <v>4026.6476352</v>
      </c>
      <c r="CJ24" s="271">
        <f t="shared" si="60"/>
        <v>941.71597920000011</v>
      </c>
      <c r="CK24" s="272">
        <f t="shared" si="61"/>
        <v>5400</v>
      </c>
      <c r="CL24" s="271">
        <f t="shared" si="62"/>
        <v>5845.133664</v>
      </c>
      <c r="CM24" s="272">
        <f t="shared" si="63"/>
        <v>200</v>
      </c>
      <c r="CN24" s="271">
        <f t="shared" si="64"/>
        <v>60</v>
      </c>
      <c r="CO24" s="271">
        <f t="shared" si="65"/>
        <v>96</v>
      </c>
      <c r="CP24" s="271">
        <f t="shared" si="66"/>
        <v>16569.497278400002</v>
      </c>
      <c r="CQ24" s="273">
        <f t="shared" si="67"/>
        <v>0.25512757120347695</v>
      </c>
    </row>
    <row r="25" spans="1:95" ht="14.25" customHeight="1">
      <c r="B25" s="228"/>
      <c r="C25" s="39" t="s">
        <v>165</v>
      </c>
      <c r="D25" s="229" t="s">
        <v>164</v>
      </c>
      <c r="E25" s="230" t="s">
        <v>56</v>
      </c>
      <c r="F25" s="230" t="s">
        <v>106</v>
      </c>
      <c r="G25" s="231"/>
      <c r="H25" s="232"/>
      <c r="I25" s="233"/>
      <c r="J25" s="235"/>
      <c r="K25" s="236"/>
      <c r="L25" s="236"/>
      <c r="M25" s="236"/>
      <c r="N25" s="237"/>
      <c r="O25" s="236"/>
      <c r="P25" s="236"/>
      <c r="Q25" s="236"/>
      <c r="R25" s="236"/>
      <c r="S25" s="236"/>
      <c r="T25" s="238"/>
      <c r="U25" s="230"/>
      <c r="V25" s="239">
        <v>1</v>
      </c>
      <c r="W25" s="240">
        <v>1</v>
      </c>
      <c r="X25" s="241"/>
      <c r="Y25" s="242">
        <v>60000</v>
      </c>
      <c r="Z25" s="241">
        <f t="shared" si="10"/>
        <v>60000</v>
      </c>
      <c r="AA25" s="241">
        <f t="shared" si="11"/>
        <v>3720</v>
      </c>
      <c r="AB25" s="241">
        <f t="shared" si="12"/>
        <v>870</v>
      </c>
      <c r="AC25" s="243">
        <f t="shared" si="13"/>
        <v>5400</v>
      </c>
      <c r="AD25" s="241">
        <f t="shared" si="14"/>
        <v>5400</v>
      </c>
      <c r="AE25" s="243">
        <f t="shared" si="15"/>
        <v>200</v>
      </c>
      <c r="AF25" s="241">
        <f t="shared" si="16"/>
        <v>60</v>
      </c>
      <c r="AG25" s="241">
        <f t="shared" si="17"/>
        <v>96</v>
      </c>
      <c r="AH25" s="241">
        <f t="shared" si="18"/>
        <v>15746</v>
      </c>
      <c r="AI25" s="245">
        <f t="shared" si="19"/>
        <v>0.26243333333333335</v>
      </c>
      <c r="AJ25" s="230"/>
      <c r="AK25" s="246">
        <v>1</v>
      </c>
      <c r="AL25" s="247">
        <v>1</v>
      </c>
      <c r="AM25" s="248">
        <f t="shared" si="20"/>
        <v>1.02</v>
      </c>
      <c r="AN25" s="249">
        <f t="shared" si="21"/>
        <v>61200</v>
      </c>
      <c r="AO25" s="249">
        <f t="shared" si="22"/>
        <v>61200</v>
      </c>
      <c r="AP25" s="249">
        <f t="shared" si="23"/>
        <v>3794.4</v>
      </c>
      <c r="AQ25" s="249">
        <f t="shared" si="24"/>
        <v>887.40000000000009</v>
      </c>
      <c r="AR25" s="251">
        <f t="shared" si="25"/>
        <v>5400</v>
      </c>
      <c r="AS25" s="249">
        <f t="shared" si="26"/>
        <v>5508</v>
      </c>
      <c r="AT25" s="251">
        <f t="shared" si="27"/>
        <v>200</v>
      </c>
      <c r="AU25" s="249">
        <f t="shared" si="28"/>
        <v>60</v>
      </c>
      <c r="AV25" s="249">
        <f t="shared" si="29"/>
        <v>96</v>
      </c>
      <c r="AW25" s="249">
        <f t="shared" si="30"/>
        <v>15945.8</v>
      </c>
      <c r="AX25" s="253">
        <f t="shared" si="31"/>
        <v>0.26055228758169935</v>
      </c>
      <c r="AZ25" s="255">
        <v>1</v>
      </c>
      <c r="BA25" s="256">
        <v>1</v>
      </c>
      <c r="BB25" s="257">
        <f t="shared" si="32"/>
        <v>1.02</v>
      </c>
      <c r="BC25" s="258">
        <f t="shared" si="33"/>
        <v>62424</v>
      </c>
      <c r="BD25" s="258">
        <f t="shared" si="34"/>
        <v>62424</v>
      </c>
      <c r="BE25" s="258">
        <f t="shared" si="35"/>
        <v>3870.288</v>
      </c>
      <c r="BF25" s="258">
        <f t="shared" si="36"/>
        <v>905.14800000000002</v>
      </c>
      <c r="BG25" s="259">
        <f t="shared" si="37"/>
        <v>5400</v>
      </c>
      <c r="BH25" s="258">
        <f t="shared" si="38"/>
        <v>5618.16</v>
      </c>
      <c r="BI25" s="259">
        <f t="shared" si="39"/>
        <v>200</v>
      </c>
      <c r="BJ25" s="258">
        <f t="shared" si="40"/>
        <v>60</v>
      </c>
      <c r="BK25" s="258">
        <f t="shared" si="41"/>
        <v>96</v>
      </c>
      <c r="BL25" s="258">
        <f t="shared" si="42"/>
        <v>16149.596</v>
      </c>
      <c r="BM25" s="261">
        <f t="shared" si="43"/>
        <v>0.25870812508009738</v>
      </c>
      <c r="BO25" s="262">
        <v>1</v>
      </c>
      <c r="BP25" s="263">
        <v>1</v>
      </c>
      <c r="BQ25" s="264">
        <f t="shared" si="44"/>
        <v>1.02</v>
      </c>
      <c r="BR25" s="265">
        <f t="shared" si="45"/>
        <v>63672.480000000003</v>
      </c>
      <c r="BS25" s="265">
        <f t="shared" si="46"/>
        <v>63672.480000000003</v>
      </c>
      <c r="BT25" s="265">
        <f t="shared" si="47"/>
        <v>3947.6937600000001</v>
      </c>
      <c r="BU25" s="265">
        <f t="shared" si="48"/>
        <v>923.25096000000008</v>
      </c>
      <c r="BV25" s="266">
        <f t="shared" si="49"/>
        <v>5400</v>
      </c>
      <c r="BW25" s="265">
        <f t="shared" si="50"/>
        <v>5730.5231999999996</v>
      </c>
      <c r="BX25" s="266">
        <f t="shared" si="51"/>
        <v>200</v>
      </c>
      <c r="BY25" s="265">
        <f t="shared" si="52"/>
        <v>60</v>
      </c>
      <c r="BZ25" s="265">
        <f t="shared" si="53"/>
        <v>96</v>
      </c>
      <c r="CA25" s="265">
        <f t="shared" si="54"/>
        <v>16357.467919999999</v>
      </c>
      <c r="CB25" s="267">
        <f t="shared" si="55"/>
        <v>0.25690012262754647</v>
      </c>
      <c r="CD25" s="268">
        <v>1</v>
      </c>
      <c r="CE25" s="269">
        <v>1</v>
      </c>
      <c r="CF25" s="270">
        <f t="shared" si="56"/>
        <v>1.02</v>
      </c>
      <c r="CG25" s="271">
        <f t="shared" si="57"/>
        <v>64945.929600000003</v>
      </c>
      <c r="CH25" s="271">
        <f t="shared" si="58"/>
        <v>64945.929600000003</v>
      </c>
      <c r="CI25" s="271">
        <f t="shared" si="59"/>
        <v>4026.6476352</v>
      </c>
      <c r="CJ25" s="271">
        <f t="shared" si="60"/>
        <v>941.71597920000011</v>
      </c>
      <c r="CK25" s="272">
        <f t="shared" si="61"/>
        <v>5400</v>
      </c>
      <c r="CL25" s="271">
        <f t="shared" si="62"/>
        <v>5845.133664</v>
      </c>
      <c r="CM25" s="272">
        <f t="shared" si="63"/>
        <v>200</v>
      </c>
      <c r="CN25" s="271">
        <f t="shared" si="64"/>
        <v>60</v>
      </c>
      <c r="CO25" s="271">
        <f t="shared" si="65"/>
        <v>96</v>
      </c>
      <c r="CP25" s="271">
        <f t="shared" si="66"/>
        <v>16569.497278400002</v>
      </c>
      <c r="CQ25" s="273">
        <f t="shared" si="67"/>
        <v>0.25512757120347695</v>
      </c>
    </row>
    <row r="26" spans="1:95" ht="14.25" customHeight="1">
      <c r="B26" s="228"/>
      <c r="C26" s="39" t="s">
        <v>166</v>
      </c>
      <c r="D26" s="229" t="s">
        <v>164</v>
      </c>
      <c r="E26" s="230" t="s">
        <v>56</v>
      </c>
      <c r="F26" s="230" t="s">
        <v>106</v>
      </c>
      <c r="G26" s="231"/>
      <c r="H26" s="232"/>
      <c r="I26" s="233"/>
      <c r="J26" s="235"/>
      <c r="K26" s="236"/>
      <c r="L26" s="236"/>
      <c r="M26" s="236"/>
      <c r="N26" s="237"/>
      <c r="O26" s="236"/>
      <c r="P26" s="236"/>
      <c r="Q26" s="236"/>
      <c r="R26" s="236"/>
      <c r="S26" s="236"/>
      <c r="T26" s="238"/>
      <c r="U26" s="230"/>
      <c r="V26" s="239">
        <v>1</v>
      </c>
      <c r="W26" s="240">
        <v>1</v>
      </c>
      <c r="X26" s="241"/>
      <c r="Y26" s="242">
        <v>60000</v>
      </c>
      <c r="Z26" s="241">
        <f t="shared" si="10"/>
        <v>60000</v>
      </c>
      <c r="AA26" s="241">
        <f t="shared" si="11"/>
        <v>3720</v>
      </c>
      <c r="AB26" s="241">
        <f t="shared" si="12"/>
        <v>870</v>
      </c>
      <c r="AC26" s="243">
        <f t="shared" si="13"/>
        <v>5400</v>
      </c>
      <c r="AD26" s="241">
        <f t="shared" si="14"/>
        <v>5400</v>
      </c>
      <c r="AE26" s="243">
        <f t="shared" si="15"/>
        <v>200</v>
      </c>
      <c r="AF26" s="241">
        <f t="shared" si="16"/>
        <v>60</v>
      </c>
      <c r="AG26" s="241">
        <f t="shared" si="17"/>
        <v>96</v>
      </c>
      <c r="AH26" s="241">
        <f t="shared" si="18"/>
        <v>15746</v>
      </c>
      <c r="AI26" s="245">
        <f t="shared" si="19"/>
        <v>0.26243333333333335</v>
      </c>
      <c r="AJ26" s="230"/>
      <c r="AK26" s="246">
        <v>1</v>
      </c>
      <c r="AL26" s="247">
        <v>1</v>
      </c>
      <c r="AM26" s="248">
        <f t="shared" si="20"/>
        <v>1.02</v>
      </c>
      <c r="AN26" s="249">
        <f t="shared" si="21"/>
        <v>61200</v>
      </c>
      <c r="AO26" s="249">
        <f t="shared" si="22"/>
        <v>61200</v>
      </c>
      <c r="AP26" s="249">
        <f t="shared" si="23"/>
        <v>3794.4</v>
      </c>
      <c r="AQ26" s="249">
        <f t="shared" si="24"/>
        <v>887.40000000000009</v>
      </c>
      <c r="AR26" s="251">
        <f t="shared" si="25"/>
        <v>5400</v>
      </c>
      <c r="AS26" s="249">
        <f t="shared" si="26"/>
        <v>5508</v>
      </c>
      <c r="AT26" s="251">
        <f t="shared" si="27"/>
        <v>200</v>
      </c>
      <c r="AU26" s="249">
        <f t="shared" si="28"/>
        <v>60</v>
      </c>
      <c r="AV26" s="249">
        <f t="shared" si="29"/>
        <v>96</v>
      </c>
      <c r="AW26" s="249">
        <f t="shared" si="30"/>
        <v>15945.8</v>
      </c>
      <c r="AX26" s="253">
        <f t="shared" si="31"/>
        <v>0.26055228758169935</v>
      </c>
      <c r="AZ26" s="255">
        <v>1</v>
      </c>
      <c r="BA26" s="256">
        <v>1</v>
      </c>
      <c r="BB26" s="257">
        <f t="shared" si="32"/>
        <v>1.02</v>
      </c>
      <c r="BC26" s="258">
        <f t="shared" si="33"/>
        <v>62424</v>
      </c>
      <c r="BD26" s="258">
        <f t="shared" si="34"/>
        <v>62424</v>
      </c>
      <c r="BE26" s="258">
        <f t="shared" si="35"/>
        <v>3870.288</v>
      </c>
      <c r="BF26" s="258">
        <f t="shared" si="36"/>
        <v>905.14800000000002</v>
      </c>
      <c r="BG26" s="259">
        <f t="shared" si="37"/>
        <v>5400</v>
      </c>
      <c r="BH26" s="258">
        <f t="shared" si="38"/>
        <v>5618.16</v>
      </c>
      <c r="BI26" s="259">
        <f t="shared" si="39"/>
        <v>200</v>
      </c>
      <c r="BJ26" s="258">
        <f t="shared" si="40"/>
        <v>60</v>
      </c>
      <c r="BK26" s="258">
        <f t="shared" si="41"/>
        <v>96</v>
      </c>
      <c r="BL26" s="258">
        <f t="shared" si="42"/>
        <v>16149.596</v>
      </c>
      <c r="BM26" s="261">
        <f t="shared" si="43"/>
        <v>0.25870812508009738</v>
      </c>
      <c r="BO26" s="262">
        <v>1</v>
      </c>
      <c r="BP26" s="263">
        <v>1</v>
      </c>
      <c r="BQ26" s="264">
        <f t="shared" si="44"/>
        <v>1.02</v>
      </c>
      <c r="BR26" s="265">
        <f t="shared" si="45"/>
        <v>63672.480000000003</v>
      </c>
      <c r="BS26" s="265">
        <f t="shared" si="46"/>
        <v>63672.480000000003</v>
      </c>
      <c r="BT26" s="265">
        <f t="shared" si="47"/>
        <v>3947.6937600000001</v>
      </c>
      <c r="BU26" s="265">
        <f t="shared" si="48"/>
        <v>923.25096000000008</v>
      </c>
      <c r="BV26" s="266">
        <f t="shared" si="49"/>
        <v>5400</v>
      </c>
      <c r="BW26" s="265">
        <f t="shared" si="50"/>
        <v>5730.5231999999996</v>
      </c>
      <c r="BX26" s="266">
        <f t="shared" si="51"/>
        <v>200</v>
      </c>
      <c r="BY26" s="265">
        <f t="shared" si="52"/>
        <v>60</v>
      </c>
      <c r="BZ26" s="265">
        <f t="shared" si="53"/>
        <v>96</v>
      </c>
      <c r="CA26" s="265">
        <f t="shared" si="54"/>
        <v>16357.467919999999</v>
      </c>
      <c r="CB26" s="267">
        <f t="shared" si="55"/>
        <v>0.25690012262754647</v>
      </c>
      <c r="CD26" s="268">
        <v>1</v>
      </c>
      <c r="CE26" s="269">
        <v>1</v>
      </c>
      <c r="CF26" s="270">
        <f t="shared" si="56"/>
        <v>1.02</v>
      </c>
      <c r="CG26" s="271">
        <f t="shared" si="57"/>
        <v>64945.929600000003</v>
      </c>
      <c r="CH26" s="271">
        <f t="shared" si="58"/>
        <v>64945.929600000003</v>
      </c>
      <c r="CI26" s="271">
        <f t="shared" si="59"/>
        <v>4026.6476352</v>
      </c>
      <c r="CJ26" s="271">
        <f t="shared" si="60"/>
        <v>941.71597920000011</v>
      </c>
      <c r="CK26" s="272">
        <f t="shared" si="61"/>
        <v>5400</v>
      </c>
      <c r="CL26" s="271">
        <f t="shared" si="62"/>
        <v>5845.133664</v>
      </c>
      <c r="CM26" s="272">
        <f t="shared" si="63"/>
        <v>200</v>
      </c>
      <c r="CN26" s="271">
        <f t="shared" si="64"/>
        <v>60</v>
      </c>
      <c r="CO26" s="271">
        <f t="shared" si="65"/>
        <v>96</v>
      </c>
      <c r="CP26" s="271">
        <f t="shared" si="66"/>
        <v>16569.497278400002</v>
      </c>
      <c r="CQ26" s="273">
        <f t="shared" si="67"/>
        <v>0.25512757120347695</v>
      </c>
    </row>
    <row r="27" spans="1:95" ht="14.25" customHeight="1">
      <c r="B27" s="228"/>
      <c r="C27" s="39" t="s">
        <v>167</v>
      </c>
      <c r="D27" s="229" t="s">
        <v>164</v>
      </c>
      <c r="E27" s="230" t="s">
        <v>56</v>
      </c>
      <c r="F27" s="230" t="s">
        <v>106</v>
      </c>
      <c r="G27" s="231"/>
      <c r="H27" s="232"/>
      <c r="I27" s="233"/>
      <c r="J27" s="235"/>
      <c r="K27" s="236"/>
      <c r="L27" s="236"/>
      <c r="M27" s="236"/>
      <c r="N27" s="237"/>
      <c r="O27" s="236"/>
      <c r="P27" s="236"/>
      <c r="Q27" s="236"/>
      <c r="R27" s="236"/>
      <c r="S27" s="236"/>
      <c r="T27" s="238"/>
      <c r="U27" s="230"/>
      <c r="V27" s="239">
        <v>1</v>
      </c>
      <c r="W27" s="240">
        <v>1</v>
      </c>
      <c r="X27" s="241"/>
      <c r="Y27" s="242">
        <v>60000</v>
      </c>
      <c r="Z27" s="241">
        <f t="shared" si="10"/>
        <v>60000</v>
      </c>
      <c r="AA27" s="241">
        <f t="shared" si="11"/>
        <v>3720</v>
      </c>
      <c r="AB27" s="241">
        <f t="shared" si="12"/>
        <v>870</v>
      </c>
      <c r="AC27" s="243">
        <f t="shared" si="13"/>
        <v>5400</v>
      </c>
      <c r="AD27" s="241">
        <f t="shared" si="14"/>
        <v>5400</v>
      </c>
      <c r="AE27" s="243">
        <f t="shared" si="15"/>
        <v>200</v>
      </c>
      <c r="AF27" s="241">
        <f t="shared" si="16"/>
        <v>60</v>
      </c>
      <c r="AG27" s="241">
        <f t="shared" si="17"/>
        <v>96</v>
      </c>
      <c r="AH27" s="241">
        <f t="shared" si="18"/>
        <v>15746</v>
      </c>
      <c r="AI27" s="245">
        <f t="shared" si="19"/>
        <v>0.26243333333333335</v>
      </c>
      <c r="AJ27" s="230"/>
      <c r="AK27" s="246">
        <v>1</v>
      </c>
      <c r="AL27" s="247">
        <v>1</v>
      </c>
      <c r="AM27" s="248">
        <f t="shared" si="20"/>
        <v>1.02</v>
      </c>
      <c r="AN27" s="249">
        <f t="shared" si="21"/>
        <v>61200</v>
      </c>
      <c r="AO27" s="249">
        <f t="shared" si="22"/>
        <v>61200</v>
      </c>
      <c r="AP27" s="249">
        <f t="shared" si="23"/>
        <v>3794.4</v>
      </c>
      <c r="AQ27" s="249">
        <f t="shared" si="24"/>
        <v>887.40000000000009</v>
      </c>
      <c r="AR27" s="251">
        <f t="shared" si="25"/>
        <v>5400</v>
      </c>
      <c r="AS27" s="249">
        <f t="shared" si="26"/>
        <v>5508</v>
      </c>
      <c r="AT27" s="251">
        <f t="shared" si="27"/>
        <v>200</v>
      </c>
      <c r="AU27" s="249">
        <f t="shared" si="28"/>
        <v>60</v>
      </c>
      <c r="AV27" s="249">
        <f t="shared" si="29"/>
        <v>96</v>
      </c>
      <c r="AW27" s="249">
        <f t="shared" si="30"/>
        <v>15945.8</v>
      </c>
      <c r="AX27" s="253">
        <f t="shared" si="31"/>
        <v>0.26055228758169935</v>
      </c>
      <c r="AZ27" s="255">
        <v>1</v>
      </c>
      <c r="BA27" s="256">
        <v>1</v>
      </c>
      <c r="BB27" s="257">
        <f t="shared" si="32"/>
        <v>1.02</v>
      </c>
      <c r="BC27" s="258">
        <f t="shared" si="33"/>
        <v>62424</v>
      </c>
      <c r="BD27" s="258">
        <f t="shared" si="34"/>
        <v>62424</v>
      </c>
      <c r="BE27" s="258">
        <f t="shared" si="35"/>
        <v>3870.288</v>
      </c>
      <c r="BF27" s="258">
        <f t="shared" si="36"/>
        <v>905.14800000000002</v>
      </c>
      <c r="BG27" s="259">
        <f t="shared" si="37"/>
        <v>5400</v>
      </c>
      <c r="BH27" s="258">
        <f t="shared" si="38"/>
        <v>5618.16</v>
      </c>
      <c r="BI27" s="259">
        <f t="shared" si="39"/>
        <v>200</v>
      </c>
      <c r="BJ27" s="258">
        <f t="shared" si="40"/>
        <v>60</v>
      </c>
      <c r="BK27" s="258">
        <f t="shared" si="41"/>
        <v>96</v>
      </c>
      <c r="BL27" s="258">
        <f t="shared" si="42"/>
        <v>16149.596</v>
      </c>
      <c r="BM27" s="261">
        <f t="shared" si="43"/>
        <v>0.25870812508009738</v>
      </c>
      <c r="BO27" s="262">
        <v>1</v>
      </c>
      <c r="BP27" s="263">
        <v>1</v>
      </c>
      <c r="BQ27" s="264">
        <f t="shared" si="44"/>
        <v>1.02</v>
      </c>
      <c r="BR27" s="265">
        <f t="shared" si="45"/>
        <v>63672.480000000003</v>
      </c>
      <c r="BS27" s="265">
        <f t="shared" si="46"/>
        <v>63672.480000000003</v>
      </c>
      <c r="BT27" s="265">
        <f t="shared" si="47"/>
        <v>3947.6937600000001</v>
      </c>
      <c r="BU27" s="265">
        <f t="shared" si="48"/>
        <v>923.25096000000008</v>
      </c>
      <c r="BV27" s="266">
        <f t="shared" si="49"/>
        <v>5400</v>
      </c>
      <c r="BW27" s="265">
        <f t="shared" si="50"/>
        <v>5730.5231999999996</v>
      </c>
      <c r="BX27" s="266">
        <f t="shared" si="51"/>
        <v>200</v>
      </c>
      <c r="BY27" s="265">
        <f t="shared" si="52"/>
        <v>60</v>
      </c>
      <c r="BZ27" s="265">
        <f t="shared" si="53"/>
        <v>96</v>
      </c>
      <c r="CA27" s="265">
        <f t="shared" si="54"/>
        <v>16357.467919999999</v>
      </c>
      <c r="CB27" s="267">
        <f t="shared" si="55"/>
        <v>0.25690012262754647</v>
      </c>
      <c r="CD27" s="268">
        <v>1</v>
      </c>
      <c r="CE27" s="269">
        <v>1</v>
      </c>
      <c r="CF27" s="270">
        <f t="shared" si="56"/>
        <v>1.02</v>
      </c>
      <c r="CG27" s="271">
        <f t="shared" si="57"/>
        <v>64945.929600000003</v>
      </c>
      <c r="CH27" s="271">
        <f t="shared" si="58"/>
        <v>64945.929600000003</v>
      </c>
      <c r="CI27" s="271">
        <f t="shared" si="59"/>
        <v>4026.6476352</v>
      </c>
      <c r="CJ27" s="271">
        <f t="shared" si="60"/>
        <v>941.71597920000011</v>
      </c>
      <c r="CK27" s="272">
        <f t="shared" si="61"/>
        <v>5400</v>
      </c>
      <c r="CL27" s="271">
        <f t="shared" si="62"/>
        <v>5845.133664</v>
      </c>
      <c r="CM27" s="272">
        <f t="shared" si="63"/>
        <v>200</v>
      </c>
      <c r="CN27" s="271">
        <f t="shared" si="64"/>
        <v>60</v>
      </c>
      <c r="CO27" s="271">
        <f t="shared" si="65"/>
        <v>96</v>
      </c>
      <c r="CP27" s="271">
        <f t="shared" si="66"/>
        <v>16569.497278400002</v>
      </c>
      <c r="CQ27" s="273">
        <f t="shared" si="67"/>
        <v>0.25512757120347695</v>
      </c>
    </row>
    <row r="28" spans="1:95" ht="14.25" customHeight="1">
      <c r="B28" s="228"/>
      <c r="C28" s="39" t="s">
        <v>168</v>
      </c>
      <c r="D28" s="229" t="s">
        <v>164</v>
      </c>
      <c r="E28" s="230" t="s">
        <v>56</v>
      </c>
      <c r="F28" s="230" t="s">
        <v>106</v>
      </c>
      <c r="G28" s="231"/>
      <c r="H28" s="232"/>
      <c r="I28" s="233"/>
      <c r="J28" s="235"/>
      <c r="K28" s="236"/>
      <c r="L28" s="236"/>
      <c r="M28" s="236"/>
      <c r="N28" s="237"/>
      <c r="O28" s="236"/>
      <c r="P28" s="236"/>
      <c r="Q28" s="236"/>
      <c r="R28" s="236"/>
      <c r="S28" s="236"/>
      <c r="T28" s="238"/>
      <c r="U28" s="230"/>
      <c r="V28" s="239">
        <v>1</v>
      </c>
      <c r="W28" s="240">
        <v>1</v>
      </c>
      <c r="X28" s="241"/>
      <c r="Y28" s="242">
        <v>60000</v>
      </c>
      <c r="Z28" s="241">
        <f t="shared" si="10"/>
        <v>60000</v>
      </c>
      <c r="AA28" s="241">
        <f t="shared" si="11"/>
        <v>3720</v>
      </c>
      <c r="AB28" s="241">
        <f t="shared" si="12"/>
        <v>870</v>
      </c>
      <c r="AC28" s="243">
        <f t="shared" si="13"/>
        <v>5400</v>
      </c>
      <c r="AD28" s="241">
        <f t="shared" si="14"/>
        <v>5400</v>
      </c>
      <c r="AE28" s="243">
        <f t="shared" si="15"/>
        <v>200</v>
      </c>
      <c r="AF28" s="241">
        <f t="shared" si="16"/>
        <v>60</v>
      </c>
      <c r="AG28" s="241">
        <f t="shared" si="17"/>
        <v>96</v>
      </c>
      <c r="AH28" s="241">
        <f t="shared" si="18"/>
        <v>15746</v>
      </c>
      <c r="AI28" s="245">
        <f t="shared" si="19"/>
        <v>0.26243333333333335</v>
      </c>
      <c r="AJ28" s="230"/>
      <c r="AK28" s="246">
        <v>1</v>
      </c>
      <c r="AL28" s="247">
        <v>1</v>
      </c>
      <c r="AM28" s="248">
        <f t="shared" si="20"/>
        <v>1.02</v>
      </c>
      <c r="AN28" s="249">
        <f t="shared" si="21"/>
        <v>61200</v>
      </c>
      <c r="AO28" s="249">
        <f t="shared" si="22"/>
        <v>61200</v>
      </c>
      <c r="AP28" s="249">
        <f t="shared" si="23"/>
        <v>3794.4</v>
      </c>
      <c r="AQ28" s="249">
        <f t="shared" si="24"/>
        <v>887.40000000000009</v>
      </c>
      <c r="AR28" s="251">
        <f t="shared" si="25"/>
        <v>5400</v>
      </c>
      <c r="AS28" s="249">
        <f t="shared" si="26"/>
        <v>5508</v>
      </c>
      <c r="AT28" s="251">
        <f t="shared" si="27"/>
        <v>200</v>
      </c>
      <c r="AU28" s="249">
        <f t="shared" si="28"/>
        <v>60</v>
      </c>
      <c r="AV28" s="249">
        <f t="shared" si="29"/>
        <v>96</v>
      </c>
      <c r="AW28" s="249">
        <f t="shared" si="30"/>
        <v>15945.8</v>
      </c>
      <c r="AX28" s="253">
        <f t="shared" si="31"/>
        <v>0.26055228758169935</v>
      </c>
      <c r="AZ28" s="255">
        <v>1</v>
      </c>
      <c r="BA28" s="256">
        <v>1</v>
      </c>
      <c r="BB28" s="257">
        <f t="shared" si="32"/>
        <v>1.02</v>
      </c>
      <c r="BC28" s="258">
        <f t="shared" si="33"/>
        <v>62424</v>
      </c>
      <c r="BD28" s="258">
        <f t="shared" si="34"/>
        <v>62424</v>
      </c>
      <c r="BE28" s="258">
        <f t="shared" si="35"/>
        <v>3870.288</v>
      </c>
      <c r="BF28" s="258">
        <f t="shared" si="36"/>
        <v>905.14800000000002</v>
      </c>
      <c r="BG28" s="259">
        <f t="shared" si="37"/>
        <v>5400</v>
      </c>
      <c r="BH28" s="258">
        <f t="shared" si="38"/>
        <v>5618.16</v>
      </c>
      <c r="BI28" s="259">
        <f t="shared" si="39"/>
        <v>200</v>
      </c>
      <c r="BJ28" s="258">
        <f t="shared" si="40"/>
        <v>60</v>
      </c>
      <c r="BK28" s="258">
        <f t="shared" si="41"/>
        <v>96</v>
      </c>
      <c r="BL28" s="258">
        <f t="shared" si="42"/>
        <v>16149.596</v>
      </c>
      <c r="BM28" s="261">
        <f t="shared" si="43"/>
        <v>0.25870812508009738</v>
      </c>
      <c r="BO28" s="262">
        <v>1</v>
      </c>
      <c r="BP28" s="263">
        <v>1</v>
      </c>
      <c r="BQ28" s="264">
        <f t="shared" si="44"/>
        <v>1.02</v>
      </c>
      <c r="BR28" s="265">
        <f t="shared" si="45"/>
        <v>63672.480000000003</v>
      </c>
      <c r="BS28" s="265">
        <f t="shared" si="46"/>
        <v>63672.480000000003</v>
      </c>
      <c r="BT28" s="265">
        <f t="shared" si="47"/>
        <v>3947.6937600000001</v>
      </c>
      <c r="BU28" s="265">
        <f t="shared" si="48"/>
        <v>923.25096000000008</v>
      </c>
      <c r="BV28" s="266">
        <f t="shared" si="49"/>
        <v>5400</v>
      </c>
      <c r="BW28" s="265">
        <f t="shared" si="50"/>
        <v>5730.5231999999996</v>
      </c>
      <c r="BX28" s="266">
        <f t="shared" si="51"/>
        <v>200</v>
      </c>
      <c r="BY28" s="265">
        <f t="shared" si="52"/>
        <v>60</v>
      </c>
      <c r="BZ28" s="265">
        <f t="shared" si="53"/>
        <v>96</v>
      </c>
      <c r="CA28" s="265">
        <f t="shared" si="54"/>
        <v>16357.467919999999</v>
      </c>
      <c r="CB28" s="267">
        <f t="shared" si="55"/>
        <v>0.25690012262754647</v>
      </c>
      <c r="CD28" s="268">
        <v>1</v>
      </c>
      <c r="CE28" s="269">
        <v>1</v>
      </c>
      <c r="CF28" s="270">
        <f t="shared" si="56"/>
        <v>1.02</v>
      </c>
      <c r="CG28" s="271">
        <f t="shared" si="57"/>
        <v>64945.929600000003</v>
      </c>
      <c r="CH28" s="271">
        <f t="shared" si="58"/>
        <v>64945.929600000003</v>
      </c>
      <c r="CI28" s="271">
        <f t="shared" si="59"/>
        <v>4026.6476352</v>
      </c>
      <c r="CJ28" s="271">
        <f t="shared" si="60"/>
        <v>941.71597920000011</v>
      </c>
      <c r="CK28" s="272">
        <f t="shared" si="61"/>
        <v>5400</v>
      </c>
      <c r="CL28" s="271">
        <f t="shared" si="62"/>
        <v>5845.133664</v>
      </c>
      <c r="CM28" s="272">
        <f t="shared" si="63"/>
        <v>200</v>
      </c>
      <c r="CN28" s="271">
        <f t="shared" si="64"/>
        <v>60</v>
      </c>
      <c r="CO28" s="271">
        <f t="shared" si="65"/>
        <v>96</v>
      </c>
      <c r="CP28" s="271">
        <f t="shared" si="66"/>
        <v>16569.497278400002</v>
      </c>
      <c r="CQ28" s="273">
        <f t="shared" si="67"/>
        <v>0.25512757120347695</v>
      </c>
    </row>
    <row r="29" spans="1:95" ht="14.25" customHeight="1">
      <c r="B29" s="228"/>
      <c r="C29" s="229" t="s">
        <v>169</v>
      </c>
      <c r="D29" s="229" t="s">
        <v>164</v>
      </c>
      <c r="E29" s="230" t="s">
        <v>56</v>
      </c>
      <c r="F29" s="230" t="s">
        <v>106</v>
      </c>
      <c r="G29" s="231"/>
      <c r="H29" s="232"/>
      <c r="I29" s="233"/>
      <c r="J29" s="235"/>
      <c r="K29" s="236"/>
      <c r="L29" s="236"/>
      <c r="M29" s="236"/>
      <c r="N29" s="237"/>
      <c r="O29" s="236"/>
      <c r="P29" s="236"/>
      <c r="Q29" s="236"/>
      <c r="R29" s="236"/>
      <c r="S29" s="236"/>
      <c r="T29" s="238"/>
      <c r="U29" s="230"/>
      <c r="V29" s="239">
        <v>1</v>
      </c>
      <c r="W29" s="240">
        <v>1</v>
      </c>
      <c r="X29" s="241"/>
      <c r="Y29" s="242">
        <v>60000</v>
      </c>
      <c r="Z29" s="241">
        <f t="shared" si="10"/>
        <v>60000</v>
      </c>
      <c r="AA29" s="241">
        <f t="shared" si="11"/>
        <v>3720</v>
      </c>
      <c r="AB29" s="241">
        <f t="shared" si="12"/>
        <v>870</v>
      </c>
      <c r="AC29" s="243">
        <f t="shared" si="13"/>
        <v>5400</v>
      </c>
      <c r="AD29" s="241">
        <f t="shared" si="14"/>
        <v>5400</v>
      </c>
      <c r="AE29" s="243">
        <f t="shared" si="15"/>
        <v>200</v>
      </c>
      <c r="AF29" s="241">
        <f t="shared" si="16"/>
        <v>60</v>
      </c>
      <c r="AG29" s="241">
        <f t="shared" si="17"/>
        <v>96</v>
      </c>
      <c r="AH29" s="241">
        <f t="shared" si="18"/>
        <v>15746</v>
      </c>
      <c r="AI29" s="245">
        <f t="shared" si="19"/>
        <v>0.26243333333333335</v>
      </c>
      <c r="AJ29" s="230"/>
      <c r="AK29" s="246">
        <v>1</v>
      </c>
      <c r="AL29" s="247">
        <v>1</v>
      </c>
      <c r="AM29" s="248">
        <f t="shared" si="20"/>
        <v>1.02</v>
      </c>
      <c r="AN29" s="249">
        <f t="shared" si="21"/>
        <v>61200</v>
      </c>
      <c r="AO29" s="249">
        <f t="shared" si="22"/>
        <v>61200</v>
      </c>
      <c r="AP29" s="249">
        <f t="shared" si="23"/>
        <v>3794.4</v>
      </c>
      <c r="AQ29" s="249">
        <f t="shared" si="24"/>
        <v>887.40000000000009</v>
      </c>
      <c r="AR29" s="251">
        <f t="shared" si="25"/>
        <v>5400</v>
      </c>
      <c r="AS29" s="249">
        <f t="shared" si="26"/>
        <v>5508</v>
      </c>
      <c r="AT29" s="251">
        <f t="shared" si="27"/>
        <v>200</v>
      </c>
      <c r="AU29" s="249">
        <f t="shared" si="28"/>
        <v>60</v>
      </c>
      <c r="AV29" s="249">
        <f t="shared" si="29"/>
        <v>96</v>
      </c>
      <c r="AW29" s="249">
        <f t="shared" si="30"/>
        <v>15945.8</v>
      </c>
      <c r="AX29" s="253">
        <f t="shared" si="31"/>
        <v>0.26055228758169935</v>
      </c>
      <c r="AZ29" s="255">
        <v>1</v>
      </c>
      <c r="BA29" s="256">
        <v>1</v>
      </c>
      <c r="BB29" s="257">
        <f t="shared" si="32"/>
        <v>1.02</v>
      </c>
      <c r="BC29" s="258">
        <f t="shared" si="33"/>
        <v>62424</v>
      </c>
      <c r="BD29" s="258">
        <f t="shared" si="34"/>
        <v>62424</v>
      </c>
      <c r="BE29" s="258">
        <f t="shared" si="35"/>
        <v>3870.288</v>
      </c>
      <c r="BF29" s="258">
        <f t="shared" si="36"/>
        <v>905.14800000000002</v>
      </c>
      <c r="BG29" s="259">
        <f t="shared" si="37"/>
        <v>5400</v>
      </c>
      <c r="BH29" s="258">
        <f t="shared" si="38"/>
        <v>5618.16</v>
      </c>
      <c r="BI29" s="259">
        <f t="shared" si="39"/>
        <v>200</v>
      </c>
      <c r="BJ29" s="258">
        <f t="shared" si="40"/>
        <v>60</v>
      </c>
      <c r="BK29" s="258">
        <f t="shared" si="41"/>
        <v>96</v>
      </c>
      <c r="BL29" s="258">
        <f t="shared" si="42"/>
        <v>16149.596</v>
      </c>
      <c r="BM29" s="261">
        <f t="shared" si="43"/>
        <v>0.25870812508009738</v>
      </c>
      <c r="BO29" s="262">
        <v>1</v>
      </c>
      <c r="BP29" s="263">
        <v>1</v>
      </c>
      <c r="BQ29" s="264">
        <f t="shared" si="44"/>
        <v>1.02</v>
      </c>
      <c r="BR29" s="265">
        <f t="shared" si="45"/>
        <v>63672.480000000003</v>
      </c>
      <c r="BS29" s="265">
        <f t="shared" si="46"/>
        <v>63672.480000000003</v>
      </c>
      <c r="BT29" s="265">
        <f t="shared" si="47"/>
        <v>3947.6937600000001</v>
      </c>
      <c r="BU29" s="265">
        <f t="shared" si="48"/>
        <v>923.25096000000008</v>
      </c>
      <c r="BV29" s="266">
        <f t="shared" si="49"/>
        <v>5400</v>
      </c>
      <c r="BW29" s="265">
        <f t="shared" si="50"/>
        <v>5730.5231999999996</v>
      </c>
      <c r="BX29" s="266">
        <f t="shared" si="51"/>
        <v>200</v>
      </c>
      <c r="BY29" s="265">
        <f t="shared" si="52"/>
        <v>60</v>
      </c>
      <c r="BZ29" s="265">
        <f t="shared" si="53"/>
        <v>96</v>
      </c>
      <c r="CA29" s="265">
        <f t="shared" si="54"/>
        <v>16357.467919999999</v>
      </c>
      <c r="CB29" s="267">
        <f t="shared" si="55"/>
        <v>0.25690012262754647</v>
      </c>
      <c r="CD29" s="268">
        <v>1</v>
      </c>
      <c r="CE29" s="269">
        <v>1</v>
      </c>
      <c r="CF29" s="270">
        <f t="shared" si="56"/>
        <v>1.02</v>
      </c>
      <c r="CG29" s="271">
        <f t="shared" si="57"/>
        <v>64945.929600000003</v>
      </c>
      <c r="CH29" s="271">
        <f t="shared" si="58"/>
        <v>64945.929600000003</v>
      </c>
      <c r="CI29" s="271">
        <f t="shared" si="59"/>
        <v>4026.6476352</v>
      </c>
      <c r="CJ29" s="271">
        <f t="shared" si="60"/>
        <v>941.71597920000011</v>
      </c>
      <c r="CK29" s="272">
        <f t="shared" si="61"/>
        <v>5400</v>
      </c>
      <c r="CL29" s="271">
        <f t="shared" si="62"/>
        <v>5845.133664</v>
      </c>
      <c r="CM29" s="272">
        <f t="shared" si="63"/>
        <v>200</v>
      </c>
      <c r="CN29" s="271">
        <f t="shared" si="64"/>
        <v>60</v>
      </c>
      <c r="CO29" s="271">
        <f t="shared" si="65"/>
        <v>96</v>
      </c>
      <c r="CP29" s="271">
        <f t="shared" si="66"/>
        <v>16569.497278400002</v>
      </c>
      <c r="CQ29" s="273">
        <f t="shared" si="67"/>
        <v>0.25512757120347695</v>
      </c>
    </row>
    <row r="30" spans="1:95" ht="14.25" customHeight="1">
      <c r="B30" s="228"/>
      <c r="C30" s="229" t="s">
        <v>170</v>
      </c>
      <c r="D30" s="229" t="s">
        <v>164</v>
      </c>
      <c r="E30" s="230" t="s">
        <v>56</v>
      </c>
      <c r="F30" s="230" t="s">
        <v>106</v>
      </c>
      <c r="G30" s="231"/>
      <c r="H30" s="232"/>
      <c r="I30" s="233"/>
      <c r="J30" s="235"/>
      <c r="K30" s="236"/>
      <c r="L30" s="236"/>
      <c r="M30" s="236"/>
      <c r="N30" s="237"/>
      <c r="O30" s="236"/>
      <c r="P30" s="236"/>
      <c r="Q30" s="236"/>
      <c r="R30" s="236"/>
      <c r="S30" s="236"/>
      <c r="T30" s="238"/>
      <c r="U30" s="230"/>
      <c r="V30" s="239">
        <v>1</v>
      </c>
      <c r="W30" s="240">
        <v>1</v>
      </c>
      <c r="X30" s="241"/>
      <c r="Y30" s="242">
        <v>60000</v>
      </c>
      <c r="Z30" s="241">
        <f t="shared" si="10"/>
        <v>60000</v>
      </c>
      <c r="AA30" s="241">
        <f t="shared" si="11"/>
        <v>3720</v>
      </c>
      <c r="AB30" s="241">
        <f t="shared" si="12"/>
        <v>870</v>
      </c>
      <c r="AC30" s="243">
        <f t="shared" si="13"/>
        <v>5400</v>
      </c>
      <c r="AD30" s="241">
        <f t="shared" si="14"/>
        <v>5400</v>
      </c>
      <c r="AE30" s="243">
        <f t="shared" si="15"/>
        <v>200</v>
      </c>
      <c r="AF30" s="241">
        <f t="shared" si="16"/>
        <v>60</v>
      </c>
      <c r="AG30" s="241">
        <f t="shared" si="17"/>
        <v>96</v>
      </c>
      <c r="AH30" s="241">
        <f t="shared" si="18"/>
        <v>15746</v>
      </c>
      <c r="AI30" s="245">
        <f t="shared" si="19"/>
        <v>0.26243333333333335</v>
      </c>
      <c r="AJ30" s="230"/>
      <c r="AK30" s="246">
        <v>1</v>
      </c>
      <c r="AL30" s="247">
        <v>1</v>
      </c>
      <c r="AM30" s="248">
        <f t="shared" si="20"/>
        <v>1.02</v>
      </c>
      <c r="AN30" s="249">
        <f t="shared" si="21"/>
        <v>61200</v>
      </c>
      <c r="AO30" s="249">
        <f t="shared" si="22"/>
        <v>61200</v>
      </c>
      <c r="AP30" s="249">
        <f t="shared" si="23"/>
        <v>3794.4</v>
      </c>
      <c r="AQ30" s="249">
        <f t="shared" si="24"/>
        <v>887.40000000000009</v>
      </c>
      <c r="AR30" s="251">
        <f t="shared" si="25"/>
        <v>5400</v>
      </c>
      <c r="AS30" s="249">
        <f t="shared" si="26"/>
        <v>5508</v>
      </c>
      <c r="AT30" s="251">
        <f t="shared" si="27"/>
        <v>200</v>
      </c>
      <c r="AU30" s="249">
        <f t="shared" si="28"/>
        <v>60</v>
      </c>
      <c r="AV30" s="249">
        <f t="shared" si="29"/>
        <v>96</v>
      </c>
      <c r="AW30" s="249">
        <f t="shared" si="30"/>
        <v>15945.8</v>
      </c>
      <c r="AX30" s="253">
        <f t="shared" si="31"/>
        <v>0.26055228758169935</v>
      </c>
      <c r="AZ30" s="255">
        <v>1</v>
      </c>
      <c r="BA30" s="256">
        <v>1</v>
      </c>
      <c r="BB30" s="257">
        <f t="shared" si="32"/>
        <v>1.02</v>
      </c>
      <c r="BC30" s="258">
        <f t="shared" si="33"/>
        <v>62424</v>
      </c>
      <c r="BD30" s="258">
        <f t="shared" si="34"/>
        <v>62424</v>
      </c>
      <c r="BE30" s="258">
        <f t="shared" si="35"/>
        <v>3870.288</v>
      </c>
      <c r="BF30" s="258">
        <f t="shared" si="36"/>
        <v>905.14800000000002</v>
      </c>
      <c r="BG30" s="259">
        <f t="shared" si="37"/>
        <v>5400</v>
      </c>
      <c r="BH30" s="258">
        <f t="shared" si="38"/>
        <v>5618.16</v>
      </c>
      <c r="BI30" s="259">
        <f t="shared" si="39"/>
        <v>200</v>
      </c>
      <c r="BJ30" s="258">
        <f t="shared" si="40"/>
        <v>60</v>
      </c>
      <c r="BK30" s="258">
        <f t="shared" si="41"/>
        <v>96</v>
      </c>
      <c r="BL30" s="258">
        <f t="shared" si="42"/>
        <v>16149.596</v>
      </c>
      <c r="BM30" s="261">
        <f t="shared" si="43"/>
        <v>0.25870812508009738</v>
      </c>
      <c r="BO30" s="262">
        <v>1</v>
      </c>
      <c r="BP30" s="263">
        <v>1</v>
      </c>
      <c r="BQ30" s="264">
        <f t="shared" si="44"/>
        <v>1.02</v>
      </c>
      <c r="BR30" s="265">
        <f t="shared" si="45"/>
        <v>63672.480000000003</v>
      </c>
      <c r="BS30" s="265">
        <f t="shared" si="46"/>
        <v>63672.480000000003</v>
      </c>
      <c r="BT30" s="265">
        <f t="shared" si="47"/>
        <v>3947.6937600000001</v>
      </c>
      <c r="BU30" s="265">
        <f t="shared" si="48"/>
        <v>923.25096000000008</v>
      </c>
      <c r="BV30" s="266">
        <f t="shared" si="49"/>
        <v>5400</v>
      </c>
      <c r="BW30" s="265">
        <f t="shared" si="50"/>
        <v>5730.5231999999996</v>
      </c>
      <c r="BX30" s="266">
        <f t="shared" si="51"/>
        <v>200</v>
      </c>
      <c r="BY30" s="265">
        <f t="shared" si="52"/>
        <v>60</v>
      </c>
      <c r="BZ30" s="265">
        <f t="shared" si="53"/>
        <v>96</v>
      </c>
      <c r="CA30" s="265">
        <f t="shared" si="54"/>
        <v>16357.467919999999</v>
      </c>
      <c r="CB30" s="267">
        <f t="shared" si="55"/>
        <v>0.25690012262754647</v>
      </c>
      <c r="CD30" s="268">
        <v>1</v>
      </c>
      <c r="CE30" s="269">
        <v>1</v>
      </c>
      <c r="CF30" s="270">
        <f t="shared" si="56"/>
        <v>1.02</v>
      </c>
      <c r="CG30" s="271">
        <f t="shared" si="57"/>
        <v>64945.929600000003</v>
      </c>
      <c r="CH30" s="271">
        <f t="shared" si="58"/>
        <v>64945.929600000003</v>
      </c>
      <c r="CI30" s="271">
        <f t="shared" si="59"/>
        <v>4026.6476352</v>
      </c>
      <c r="CJ30" s="271">
        <f t="shared" si="60"/>
        <v>941.71597920000011</v>
      </c>
      <c r="CK30" s="272">
        <f t="shared" si="61"/>
        <v>5400</v>
      </c>
      <c r="CL30" s="271">
        <f t="shared" si="62"/>
        <v>5845.133664</v>
      </c>
      <c r="CM30" s="272">
        <f t="shared" si="63"/>
        <v>200</v>
      </c>
      <c r="CN30" s="271">
        <f t="shared" si="64"/>
        <v>60</v>
      </c>
      <c r="CO30" s="271">
        <f t="shared" si="65"/>
        <v>96</v>
      </c>
      <c r="CP30" s="271">
        <f t="shared" si="66"/>
        <v>16569.497278400002</v>
      </c>
      <c r="CQ30" s="273">
        <f t="shared" si="67"/>
        <v>0.25512757120347695</v>
      </c>
    </row>
    <row r="31" spans="1:95" ht="14.25" customHeight="1">
      <c r="A31" s="227"/>
      <c r="B31" s="228"/>
      <c r="C31" s="229" t="s">
        <v>171</v>
      </c>
      <c r="D31" s="229" t="s">
        <v>164</v>
      </c>
      <c r="E31" s="230" t="s">
        <v>56</v>
      </c>
      <c r="F31" s="230" t="s">
        <v>106</v>
      </c>
      <c r="G31" s="231"/>
      <c r="H31" s="232"/>
      <c r="I31" s="233"/>
      <c r="J31" s="235"/>
      <c r="K31" s="236"/>
      <c r="L31" s="236"/>
      <c r="M31" s="236"/>
      <c r="N31" s="237"/>
      <c r="O31" s="236"/>
      <c r="P31" s="236"/>
      <c r="Q31" s="236"/>
      <c r="R31" s="236"/>
      <c r="S31" s="236"/>
      <c r="T31" s="238"/>
      <c r="U31" s="230"/>
      <c r="V31" s="239">
        <v>1</v>
      </c>
      <c r="W31" s="240">
        <v>1</v>
      </c>
      <c r="X31" s="241"/>
      <c r="Y31" s="242">
        <v>60000</v>
      </c>
      <c r="Z31" s="241">
        <f t="shared" si="10"/>
        <v>60000</v>
      </c>
      <c r="AA31" s="241">
        <f t="shared" si="11"/>
        <v>3720</v>
      </c>
      <c r="AB31" s="241">
        <f t="shared" si="12"/>
        <v>870</v>
      </c>
      <c r="AC31" s="243">
        <f t="shared" si="13"/>
        <v>5400</v>
      </c>
      <c r="AD31" s="241">
        <f t="shared" si="14"/>
        <v>5400</v>
      </c>
      <c r="AE31" s="243">
        <f t="shared" si="15"/>
        <v>200</v>
      </c>
      <c r="AF31" s="241">
        <f t="shared" si="16"/>
        <v>60</v>
      </c>
      <c r="AG31" s="241">
        <f t="shared" si="17"/>
        <v>96</v>
      </c>
      <c r="AH31" s="241">
        <f t="shared" si="18"/>
        <v>15746</v>
      </c>
      <c r="AI31" s="245">
        <f t="shared" si="19"/>
        <v>0.26243333333333335</v>
      </c>
      <c r="AJ31" s="230"/>
      <c r="AK31" s="246">
        <v>1</v>
      </c>
      <c r="AL31" s="247">
        <v>1</v>
      </c>
      <c r="AM31" s="248">
        <f t="shared" si="20"/>
        <v>1.02</v>
      </c>
      <c r="AN31" s="249">
        <f t="shared" si="21"/>
        <v>61200</v>
      </c>
      <c r="AO31" s="249">
        <f t="shared" si="22"/>
        <v>61200</v>
      </c>
      <c r="AP31" s="249">
        <f t="shared" si="23"/>
        <v>3794.4</v>
      </c>
      <c r="AQ31" s="249">
        <f t="shared" si="24"/>
        <v>887.40000000000009</v>
      </c>
      <c r="AR31" s="251">
        <f t="shared" si="25"/>
        <v>5400</v>
      </c>
      <c r="AS31" s="249">
        <f t="shared" si="26"/>
        <v>5508</v>
      </c>
      <c r="AT31" s="251">
        <f t="shared" si="27"/>
        <v>200</v>
      </c>
      <c r="AU31" s="249">
        <f t="shared" si="28"/>
        <v>60</v>
      </c>
      <c r="AV31" s="249">
        <f t="shared" si="29"/>
        <v>96</v>
      </c>
      <c r="AW31" s="249">
        <f t="shared" si="30"/>
        <v>15945.8</v>
      </c>
      <c r="AX31" s="253">
        <f t="shared" si="31"/>
        <v>0.26055228758169935</v>
      </c>
      <c r="AZ31" s="255">
        <v>1</v>
      </c>
      <c r="BA31" s="256">
        <v>1</v>
      </c>
      <c r="BB31" s="257">
        <f t="shared" si="32"/>
        <v>1.02</v>
      </c>
      <c r="BC31" s="258">
        <f t="shared" si="33"/>
        <v>62424</v>
      </c>
      <c r="BD31" s="258">
        <f t="shared" si="34"/>
        <v>62424</v>
      </c>
      <c r="BE31" s="258">
        <f t="shared" si="35"/>
        <v>3870.288</v>
      </c>
      <c r="BF31" s="258">
        <f t="shared" si="36"/>
        <v>905.14800000000002</v>
      </c>
      <c r="BG31" s="259">
        <f t="shared" si="37"/>
        <v>5400</v>
      </c>
      <c r="BH31" s="258">
        <f t="shared" si="38"/>
        <v>5618.16</v>
      </c>
      <c r="BI31" s="259">
        <f t="shared" si="39"/>
        <v>200</v>
      </c>
      <c r="BJ31" s="258">
        <f t="shared" si="40"/>
        <v>60</v>
      </c>
      <c r="BK31" s="258">
        <f t="shared" si="41"/>
        <v>96</v>
      </c>
      <c r="BL31" s="258">
        <f t="shared" si="42"/>
        <v>16149.596</v>
      </c>
      <c r="BM31" s="261">
        <f t="shared" si="43"/>
        <v>0.25870812508009738</v>
      </c>
      <c r="BO31" s="262">
        <v>1</v>
      </c>
      <c r="BP31" s="263">
        <v>1</v>
      </c>
      <c r="BQ31" s="264">
        <f t="shared" si="44"/>
        <v>1.02</v>
      </c>
      <c r="BR31" s="265">
        <f t="shared" si="45"/>
        <v>63672.480000000003</v>
      </c>
      <c r="BS31" s="265">
        <f t="shared" si="46"/>
        <v>63672.480000000003</v>
      </c>
      <c r="BT31" s="265">
        <f t="shared" si="47"/>
        <v>3947.6937600000001</v>
      </c>
      <c r="BU31" s="265">
        <f t="shared" si="48"/>
        <v>923.25096000000008</v>
      </c>
      <c r="BV31" s="266">
        <f t="shared" si="49"/>
        <v>5400</v>
      </c>
      <c r="BW31" s="265">
        <f t="shared" si="50"/>
        <v>5730.5231999999996</v>
      </c>
      <c r="BX31" s="266">
        <f t="shared" si="51"/>
        <v>200</v>
      </c>
      <c r="BY31" s="265">
        <f t="shared" si="52"/>
        <v>60</v>
      </c>
      <c r="BZ31" s="265">
        <f t="shared" si="53"/>
        <v>96</v>
      </c>
      <c r="CA31" s="265">
        <f t="shared" si="54"/>
        <v>16357.467919999999</v>
      </c>
      <c r="CB31" s="267">
        <f t="shared" si="55"/>
        <v>0.25690012262754647</v>
      </c>
      <c r="CD31" s="268">
        <v>1</v>
      </c>
      <c r="CE31" s="269">
        <v>1</v>
      </c>
      <c r="CF31" s="270">
        <f t="shared" si="56"/>
        <v>1.02</v>
      </c>
      <c r="CG31" s="271">
        <f t="shared" si="57"/>
        <v>64945.929600000003</v>
      </c>
      <c r="CH31" s="271">
        <f t="shared" si="58"/>
        <v>64945.929600000003</v>
      </c>
      <c r="CI31" s="271">
        <f t="shared" si="59"/>
        <v>4026.6476352</v>
      </c>
      <c r="CJ31" s="271">
        <f t="shared" si="60"/>
        <v>941.71597920000011</v>
      </c>
      <c r="CK31" s="272">
        <f t="shared" si="61"/>
        <v>5400</v>
      </c>
      <c r="CL31" s="271">
        <f t="shared" si="62"/>
        <v>5845.133664</v>
      </c>
      <c r="CM31" s="272">
        <f t="shared" si="63"/>
        <v>200</v>
      </c>
      <c r="CN31" s="271">
        <f t="shared" si="64"/>
        <v>60</v>
      </c>
      <c r="CO31" s="271">
        <f t="shared" si="65"/>
        <v>96</v>
      </c>
      <c r="CP31" s="271">
        <f t="shared" si="66"/>
        <v>16569.497278400002</v>
      </c>
      <c r="CQ31" s="273">
        <f t="shared" si="67"/>
        <v>0.25512757120347695</v>
      </c>
    </row>
    <row r="32" spans="1:95" ht="14.25" customHeight="1">
      <c r="A32" s="227"/>
      <c r="B32" s="228"/>
      <c r="C32" s="229" t="s">
        <v>172</v>
      </c>
      <c r="D32" s="229" t="s">
        <v>164</v>
      </c>
      <c r="E32" s="228" t="s">
        <v>56</v>
      </c>
      <c r="F32" s="230" t="s">
        <v>106</v>
      </c>
      <c r="G32" s="231"/>
      <c r="H32" s="232"/>
      <c r="I32" s="233"/>
      <c r="J32" s="235"/>
      <c r="K32" s="236"/>
      <c r="L32" s="236"/>
      <c r="M32" s="236"/>
      <c r="N32" s="237"/>
      <c r="O32" s="236"/>
      <c r="P32" s="236"/>
      <c r="Q32" s="236"/>
      <c r="R32" s="236"/>
      <c r="S32" s="236"/>
      <c r="T32" s="238"/>
      <c r="U32" s="230"/>
      <c r="V32" s="239">
        <v>1</v>
      </c>
      <c r="W32" s="240">
        <v>1</v>
      </c>
      <c r="X32" s="241"/>
      <c r="Y32" s="242">
        <v>60000</v>
      </c>
      <c r="Z32" s="241">
        <f t="shared" si="10"/>
        <v>60000</v>
      </c>
      <c r="AA32" s="241">
        <f t="shared" si="11"/>
        <v>3720</v>
      </c>
      <c r="AB32" s="241">
        <f t="shared" si="12"/>
        <v>870</v>
      </c>
      <c r="AC32" s="243">
        <f t="shared" si="13"/>
        <v>5400</v>
      </c>
      <c r="AD32" s="241">
        <f t="shared" si="14"/>
        <v>5400</v>
      </c>
      <c r="AE32" s="243">
        <f t="shared" si="15"/>
        <v>200</v>
      </c>
      <c r="AF32" s="241">
        <f t="shared" si="16"/>
        <v>60</v>
      </c>
      <c r="AG32" s="241">
        <f t="shared" si="17"/>
        <v>96</v>
      </c>
      <c r="AH32" s="241">
        <f t="shared" si="18"/>
        <v>15746</v>
      </c>
      <c r="AI32" s="245">
        <f t="shared" si="19"/>
        <v>0.26243333333333335</v>
      </c>
      <c r="AJ32" s="230"/>
      <c r="AK32" s="246">
        <v>1</v>
      </c>
      <c r="AL32" s="247">
        <v>1</v>
      </c>
      <c r="AM32" s="248">
        <f t="shared" si="20"/>
        <v>1.02</v>
      </c>
      <c r="AN32" s="249">
        <f t="shared" si="21"/>
        <v>61200</v>
      </c>
      <c r="AO32" s="249">
        <f t="shared" si="22"/>
        <v>61200</v>
      </c>
      <c r="AP32" s="249">
        <f t="shared" si="23"/>
        <v>3794.4</v>
      </c>
      <c r="AQ32" s="249">
        <f t="shared" si="24"/>
        <v>887.40000000000009</v>
      </c>
      <c r="AR32" s="251">
        <f t="shared" si="25"/>
        <v>5400</v>
      </c>
      <c r="AS32" s="249">
        <f t="shared" si="26"/>
        <v>5508</v>
      </c>
      <c r="AT32" s="251">
        <f t="shared" si="27"/>
        <v>200</v>
      </c>
      <c r="AU32" s="249">
        <f t="shared" si="28"/>
        <v>60</v>
      </c>
      <c r="AV32" s="249">
        <f t="shared" si="29"/>
        <v>96</v>
      </c>
      <c r="AW32" s="249">
        <f t="shared" si="30"/>
        <v>15945.8</v>
      </c>
      <c r="AX32" s="253">
        <f t="shared" si="31"/>
        <v>0.26055228758169935</v>
      </c>
      <c r="AZ32" s="255">
        <v>1</v>
      </c>
      <c r="BA32" s="256">
        <v>1</v>
      </c>
      <c r="BB32" s="257">
        <f t="shared" si="32"/>
        <v>1.02</v>
      </c>
      <c r="BC32" s="258">
        <f t="shared" si="33"/>
        <v>62424</v>
      </c>
      <c r="BD32" s="258">
        <f t="shared" si="34"/>
        <v>62424</v>
      </c>
      <c r="BE32" s="258">
        <f t="shared" si="35"/>
        <v>3870.288</v>
      </c>
      <c r="BF32" s="258">
        <f t="shared" si="36"/>
        <v>905.14800000000002</v>
      </c>
      <c r="BG32" s="259">
        <f t="shared" si="37"/>
        <v>5400</v>
      </c>
      <c r="BH32" s="258">
        <f t="shared" si="38"/>
        <v>5618.16</v>
      </c>
      <c r="BI32" s="259">
        <f t="shared" si="39"/>
        <v>200</v>
      </c>
      <c r="BJ32" s="258">
        <f t="shared" si="40"/>
        <v>60</v>
      </c>
      <c r="BK32" s="258">
        <f t="shared" si="41"/>
        <v>96</v>
      </c>
      <c r="BL32" s="258">
        <f t="shared" si="42"/>
        <v>16149.596</v>
      </c>
      <c r="BM32" s="261">
        <f t="shared" si="43"/>
        <v>0.25870812508009738</v>
      </c>
      <c r="BO32" s="262">
        <v>1</v>
      </c>
      <c r="BP32" s="263">
        <v>1</v>
      </c>
      <c r="BQ32" s="264">
        <f t="shared" si="44"/>
        <v>1.02</v>
      </c>
      <c r="BR32" s="265">
        <f t="shared" si="45"/>
        <v>63672.480000000003</v>
      </c>
      <c r="BS32" s="265">
        <f t="shared" si="46"/>
        <v>63672.480000000003</v>
      </c>
      <c r="BT32" s="265">
        <f t="shared" si="47"/>
        <v>3947.6937600000001</v>
      </c>
      <c r="BU32" s="265">
        <f t="shared" si="48"/>
        <v>923.25096000000008</v>
      </c>
      <c r="BV32" s="266">
        <f t="shared" si="49"/>
        <v>5400</v>
      </c>
      <c r="BW32" s="265">
        <f t="shared" si="50"/>
        <v>5730.5231999999996</v>
      </c>
      <c r="BX32" s="266">
        <f t="shared" si="51"/>
        <v>200</v>
      </c>
      <c r="BY32" s="265">
        <f t="shared" si="52"/>
        <v>60</v>
      </c>
      <c r="BZ32" s="265">
        <f t="shared" si="53"/>
        <v>96</v>
      </c>
      <c r="CA32" s="265">
        <f t="shared" si="54"/>
        <v>16357.467919999999</v>
      </c>
      <c r="CB32" s="267">
        <f t="shared" si="55"/>
        <v>0.25690012262754647</v>
      </c>
      <c r="CD32" s="268">
        <v>1</v>
      </c>
      <c r="CE32" s="269">
        <v>1</v>
      </c>
      <c r="CF32" s="270">
        <f t="shared" si="56"/>
        <v>1.02</v>
      </c>
      <c r="CG32" s="271">
        <f t="shared" si="57"/>
        <v>64945.929600000003</v>
      </c>
      <c r="CH32" s="271">
        <f t="shared" si="58"/>
        <v>64945.929600000003</v>
      </c>
      <c r="CI32" s="271">
        <f t="shared" si="59"/>
        <v>4026.6476352</v>
      </c>
      <c r="CJ32" s="271">
        <f t="shared" si="60"/>
        <v>941.71597920000011</v>
      </c>
      <c r="CK32" s="272">
        <f t="shared" si="61"/>
        <v>5400</v>
      </c>
      <c r="CL32" s="271">
        <f t="shared" si="62"/>
        <v>5845.133664</v>
      </c>
      <c r="CM32" s="272">
        <f t="shared" si="63"/>
        <v>200</v>
      </c>
      <c r="CN32" s="271">
        <f t="shared" si="64"/>
        <v>60</v>
      </c>
      <c r="CO32" s="271">
        <f t="shared" si="65"/>
        <v>96</v>
      </c>
      <c r="CP32" s="271">
        <f t="shared" si="66"/>
        <v>16569.497278400002</v>
      </c>
      <c r="CQ32" s="273">
        <f t="shared" si="67"/>
        <v>0.25512757120347695</v>
      </c>
    </row>
    <row r="33" spans="3:95" ht="14.25" customHeight="1">
      <c r="C33" s="21"/>
      <c r="F33" s="279" t="s">
        <v>42</v>
      </c>
      <c r="J33" s="280">
        <f t="shared" ref="J33:S33" si="78">SUM(J18:J32)</f>
        <v>416036</v>
      </c>
      <c r="K33" s="280">
        <f t="shared" si="78"/>
        <v>416036</v>
      </c>
      <c r="L33" s="280">
        <f t="shared" si="78"/>
        <v>25794.232</v>
      </c>
      <c r="M33" s="280">
        <f t="shared" si="78"/>
        <v>6032.5219999999999</v>
      </c>
      <c r="N33" s="280">
        <f t="shared" si="78"/>
        <v>27000</v>
      </c>
      <c r="O33" s="280">
        <f t="shared" si="78"/>
        <v>37443.24</v>
      </c>
      <c r="P33" s="280">
        <f t="shared" si="78"/>
        <v>1000</v>
      </c>
      <c r="Q33" s="280">
        <f t="shared" si="78"/>
        <v>300</v>
      </c>
      <c r="R33" s="280">
        <f t="shared" si="78"/>
        <v>480</v>
      </c>
      <c r="S33" s="280">
        <f t="shared" si="78"/>
        <v>98049.994000000006</v>
      </c>
      <c r="Y33" s="280">
        <f t="shared" ref="Y33:AH33" si="79">SUM(Y18:Y32)</f>
        <v>1019036</v>
      </c>
      <c r="Z33" s="281">
        <f t="shared" si="79"/>
        <v>1019036</v>
      </c>
      <c r="AA33" s="281">
        <f t="shared" si="79"/>
        <v>63180.232000000004</v>
      </c>
      <c r="AB33" s="281">
        <f t="shared" si="79"/>
        <v>14776.022000000001</v>
      </c>
      <c r="AC33" s="280">
        <f t="shared" si="79"/>
        <v>81000</v>
      </c>
      <c r="AD33" s="281">
        <f t="shared" si="79"/>
        <v>91713.239999999991</v>
      </c>
      <c r="AE33" s="280">
        <f t="shared" si="79"/>
        <v>3000</v>
      </c>
      <c r="AF33" s="281">
        <f t="shared" si="79"/>
        <v>900</v>
      </c>
      <c r="AG33" s="281">
        <f t="shared" si="79"/>
        <v>1440</v>
      </c>
      <c r="AH33" s="281">
        <f t="shared" si="79"/>
        <v>256009.49400000001</v>
      </c>
      <c r="AI33" s="282">
        <f t="shared" si="19"/>
        <v>0.25122713427199822</v>
      </c>
      <c r="AN33" s="280">
        <f t="shared" ref="AN33:AW33" si="80">SUM(AN18:AN32)</f>
        <v>1039416.72</v>
      </c>
      <c r="AO33" s="280">
        <f t="shared" si="80"/>
        <v>1039416.72</v>
      </c>
      <c r="AP33" s="280">
        <f t="shared" si="80"/>
        <v>64443.836640000009</v>
      </c>
      <c r="AQ33" s="280">
        <f t="shared" si="80"/>
        <v>15071.542439999997</v>
      </c>
      <c r="AR33" s="280">
        <f t="shared" si="80"/>
        <v>81000</v>
      </c>
      <c r="AS33" s="280">
        <f t="shared" si="80"/>
        <v>93547.504799999995</v>
      </c>
      <c r="AT33" s="280">
        <f t="shared" si="80"/>
        <v>3000</v>
      </c>
      <c r="AU33" s="280">
        <f t="shared" si="80"/>
        <v>900</v>
      </c>
      <c r="AV33" s="280">
        <f t="shared" si="80"/>
        <v>1440</v>
      </c>
      <c r="AW33" s="280">
        <f t="shared" si="80"/>
        <v>259402.88387999989</v>
      </c>
      <c r="AX33" s="282">
        <f t="shared" si="31"/>
        <v>0.24956581791372368</v>
      </c>
      <c r="BC33" s="281">
        <f t="shared" ref="BC33:BL33" si="81">SUM(BC18:BC32)</f>
        <v>1060205.0544</v>
      </c>
      <c r="BD33" s="281">
        <f t="shared" si="81"/>
        <v>1060205.0544</v>
      </c>
      <c r="BE33" s="281">
        <f t="shared" si="81"/>
        <v>65732.713372800004</v>
      </c>
      <c r="BF33" s="281">
        <f t="shared" si="81"/>
        <v>15372.973288799994</v>
      </c>
      <c r="BG33" s="280">
        <f t="shared" si="81"/>
        <v>81000</v>
      </c>
      <c r="BH33" s="281">
        <f t="shared" si="81"/>
        <v>95418.454896000025</v>
      </c>
      <c r="BI33" s="280">
        <f t="shared" si="81"/>
        <v>3000</v>
      </c>
      <c r="BJ33" s="281">
        <f t="shared" si="81"/>
        <v>900</v>
      </c>
      <c r="BK33" s="281">
        <f t="shared" si="81"/>
        <v>1440</v>
      </c>
      <c r="BL33" s="281">
        <f t="shared" si="81"/>
        <v>262864.14155759994</v>
      </c>
      <c r="BM33" s="282">
        <f t="shared" si="43"/>
        <v>0.24793707638600362</v>
      </c>
      <c r="BR33" s="281">
        <f t="shared" ref="BR33:CA33" si="82">SUM(BR18:BR32)</f>
        <v>1081409.155488</v>
      </c>
      <c r="BS33" s="281">
        <f t="shared" si="82"/>
        <v>1081409.155488</v>
      </c>
      <c r="BT33" s="281">
        <f t="shared" si="82"/>
        <v>67047.367640256009</v>
      </c>
      <c r="BU33" s="281">
        <f t="shared" si="82"/>
        <v>15680.432754575995</v>
      </c>
      <c r="BV33" s="280">
        <f t="shared" si="82"/>
        <v>81000</v>
      </c>
      <c r="BW33" s="281">
        <f t="shared" si="82"/>
        <v>97326.82399391997</v>
      </c>
      <c r="BX33" s="280">
        <f t="shared" si="82"/>
        <v>3000</v>
      </c>
      <c r="BY33" s="281">
        <f t="shared" si="82"/>
        <v>900</v>
      </c>
      <c r="BZ33" s="281">
        <f t="shared" si="82"/>
        <v>1440</v>
      </c>
      <c r="CA33" s="281">
        <f t="shared" si="82"/>
        <v>266394.62438875198</v>
      </c>
      <c r="CB33" s="282">
        <f t="shared" si="55"/>
        <v>0.24634027096667027</v>
      </c>
      <c r="CG33" s="281">
        <f t="shared" ref="CG33:CP33" si="83">SUM(CG18:CG32)</f>
        <v>1103037.3385977603</v>
      </c>
      <c r="CH33" s="281">
        <f t="shared" si="83"/>
        <v>1103037.3385977603</v>
      </c>
      <c r="CI33" s="281">
        <f t="shared" si="83"/>
        <v>68388.31499306114</v>
      </c>
      <c r="CJ33" s="281">
        <f t="shared" si="83"/>
        <v>15994.041409667521</v>
      </c>
      <c r="CK33" s="280">
        <f t="shared" si="83"/>
        <v>81000</v>
      </c>
      <c r="CL33" s="281">
        <f t="shared" si="83"/>
        <v>99273.36047379837</v>
      </c>
      <c r="CM33" s="280">
        <f t="shared" si="83"/>
        <v>3000</v>
      </c>
      <c r="CN33" s="281">
        <f t="shared" si="83"/>
        <v>900</v>
      </c>
      <c r="CO33" s="281">
        <f t="shared" si="83"/>
        <v>1440</v>
      </c>
      <c r="CP33" s="281">
        <f t="shared" si="83"/>
        <v>269995.71687652706</v>
      </c>
      <c r="CQ33" s="282">
        <f t="shared" si="67"/>
        <v>0.24477477545751983</v>
      </c>
    </row>
    <row r="34" spans="3:95" ht="14.25" customHeight="1">
      <c r="C34" s="21"/>
      <c r="F34" s="279"/>
      <c r="G34" s="283"/>
      <c r="L34" s="284">
        <f t="shared" ref="L34:S34" si="84">L33/$K$33</f>
        <v>6.2E-2</v>
      </c>
      <c r="M34" s="284">
        <f t="shared" si="84"/>
        <v>1.4499999999999999E-2</v>
      </c>
      <c r="N34" s="284">
        <f t="shared" si="84"/>
        <v>6.4898229960868775E-2</v>
      </c>
      <c r="O34" s="284">
        <f t="shared" si="84"/>
        <v>0.09</v>
      </c>
      <c r="P34" s="284">
        <f t="shared" si="84"/>
        <v>2.4036381466988432E-3</v>
      </c>
      <c r="Q34" s="284">
        <f t="shared" si="84"/>
        <v>7.2109144400965303E-4</v>
      </c>
      <c r="R34" s="284">
        <f t="shared" si="84"/>
        <v>1.1537463104154448E-3</v>
      </c>
      <c r="S34" s="284">
        <f t="shared" si="84"/>
        <v>0.23567670586199271</v>
      </c>
      <c r="U34" s="279"/>
      <c r="V34" s="283"/>
      <c r="AA34" s="284">
        <f t="shared" ref="AA34:AH34" si="85">AA33/$Z$33</f>
        <v>6.2000000000000006E-2</v>
      </c>
      <c r="AB34" s="284">
        <f t="shared" si="85"/>
        <v>1.4500000000000001E-2</v>
      </c>
      <c r="AC34" s="284">
        <f t="shared" si="85"/>
        <v>7.9486887607503567E-2</v>
      </c>
      <c r="AD34" s="284">
        <f t="shared" si="85"/>
        <v>0.09</v>
      </c>
      <c r="AE34" s="284">
        <f t="shared" si="85"/>
        <v>2.9439588002779099E-3</v>
      </c>
      <c r="AF34" s="284">
        <f t="shared" si="85"/>
        <v>8.8318764008337293E-4</v>
      </c>
      <c r="AG34" s="284">
        <f t="shared" si="85"/>
        <v>1.4131002241333966E-3</v>
      </c>
      <c r="AH34" s="284">
        <f t="shared" si="85"/>
        <v>0.25122713427199822</v>
      </c>
      <c r="AJ34" s="279"/>
      <c r="AK34" s="283"/>
      <c r="AO34" s="284"/>
      <c r="AP34" s="284">
        <f t="shared" ref="AP34:AW34" si="86">AP33/$AO$33</f>
        <v>6.2000000000000013E-2</v>
      </c>
      <c r="AQ34" s="284">
        <f t="shared" si="86"/>
        <v>1.4499999999999997E-2</v>
      </c>
      <c r="AR34" s="284">
        <f t="shared" si="86"/>
        <v>7.7928321183827018E-2</v>
      </c>
      <c r="AS34" s="284">
        <f t="shared" si="86"/>
        <v>0.09</v>
      </c>
      <c r="AT34" s="284">
        <f t="shared" si="86"/>
        <v>2.8862341179195193E-3</v>
      </c>
      <c r="AU34" s="284">
        <f t="shared" si="86"/>
        <v>8.6587023537585577E-4</v>
      </c>
      <c r="AV34" s="284">
        <f t="shared" si="86"/>
        <v>1.3853923766013693E-3</v>
      </c>
      <c r="AW34" s="284">
        <f t="shared" si="86"/>
        <v>0.24956581791372368</v>
      </c>
      <c r="AY34" s="279"/>
      <c r="AZ34" s="283"/>
      <c r="BE34" s="284">
        <f t="shared" ref="BE34:BL34" si="87">BE33/$BD$33</f>
        <v>6.2E-2</v>
      </c>
      <c r="BF34" s="284">
        <f t="shared" si="87"/>
        <v>1.4499999999999994E-2</v>
      </c>
      <c r="BG34" s="284">
        <f t="shared" si="87"/>
        <v>7.6400314886104922E-2</v>
      </c>
      <c r="BH34" s="284">
        <f t="shared" si="87"/>
        <v>9.0000000000000024E-2</v>
      </c>
      <c r="BI34" s="284">
        <f t="shared" si="87"/>
        <v>2.8296412920779603E-3</v>
      </c>
      <c r="BJ34" s="284">
        <f t="shared" si="87"/>
        <v>8.4889238762338799E-4</v>
      </c>
      <c r="BK34" s="284">
        <f t="shared" si="87"/>
        <v>1.3582278201974209E-3</v>
      </c>
      <c r="BL34" s="284">
        <f t="shared" si="87"/>
        <v>0.24793707638600362</v>
      </c>
      <c r="BN34" s="279"/>
      <c r="BO34" s="283"/>
      <c r="BT34" s="284">
        <f t="shared" ref="BT34:CA34" si="88">BT33/$BS$33</f>
        <v>6.2000000000000006E-2</v>
      </c>
      <c r="BU34" s="284">
        <f t="shared" si="88"/>
        <v>1.4499999999999996E-2</v>
      </c>
      <c r="BV34" s="284">
        <f t="shared" si="88"/>
        <v>7.4902269496181298E-2</v>
      </c>
      <c r="BW34" s="284">
        <f t="shared" si="88"/>
        <v>8.9999999999999969E-2</v>
      </c>
      <c r="BX34" s="284">
        <f t="shared" si="88"/>
        <v>2.7741581294881963E-3</v>
      </c>
      <c r="BY34" s="284">
        <f t="shared" si="88"/>
        <v>8.3224743884645889E-4</v>
      </c>
      <c r="BZ34" s="284">
        <f t="shared" si="88"/>
        <v>1.3315959021543342E-3</v>
      </c>
      <c r="CA34" s="284">
        <f t="shared" si="88"/>
        <v>0.24634027096667027</v>
      </c>
      <c r="CC34" s="279"/>
      <c r="CD34" s="283"/>
      <c r="CI34" s="284">
        <f t="shared" ref="CI34:CP34" si="89">CI33/$CH$33</f>
        <v>6.2E-2</v>
      </c>
      <c r="CJ34" s="284">
        <f t="shared" si="89"/>
        <v>1.4499999999999997E-2</v>
      </c>
      <c r="CK34" s="284">
        <f t="shared" si="89"/>
        <v>7.3433597545275758E-2</v>
      </c>
      <c r="CL34" s="284">
        <f t="shared" si="89"/>
        <v>8.9999999999999941E-2</v>
      </c>
      <c r="CM34" s="284">
        <f t="shared" si="89"/>
        <v>2.7197628720472505E-3</v>
      </c>
      <c r="CN34" s="284">
        <f t="shared" si="89"/>
        <v>8.1592886161417513E-4</v>
      </c>
      <c r="CO34" s="284">
        <f t="shared" si="89"/>
        <v>1.3054861785826801E-3</v>
      </c>
      <c r="CP34" s="284">
        <f t="shared" si="89"/>
        <v>0.24477477545751983</v>
      </c>
    </row>
    <row r="35" spans="3:95" ht="14.25" customHeight="1">
      <c r="C35" s="21"/>
      <c r="F35" s="279" t="s">
        <v>56</v>
      </c>
      <c r="G35" s="283">
        <f t="shared" ref="G35:G36" si="90">SUMIF(E:E,F35,G:G)</f>
        <v>5</v>
      </c>
      <c r="Q35" s="13"/>
      <c r="U35" s="279" t="s">
        <v>56</v>
      </c>
      <c r="V35" s="283">
        <f t="shared" ref="V35:V36" si="91">SUMIF($E:$E,U35,V:V)</f>
        <v>15</v>
      </c>
      <c r="AF35" s="13"/>
      <c r="AJ35" s="279" t="s">
        <v>56</v>
      </c>
      <c r="AK35" s="283">
        <f t="shared" ref="AK35:AK36" si="92">SUMIF($E:$E,AJ35,AK:AK)</f>
        <v>15</v>
      </c>
      <c r="AU35" s="13"/>
      <c r="AY35" s="279" t="s">
        <v>56</v>
      </c>
      <c r="AZ35" s="283">
        <f t="shared" ref="AZ35:AZ36" si="93">SUMIF($E:$E,AY35,AZ:AZ)</f>
        <v>15</v>
      </c>
      <c r="BK35" s="13"/>
      <c r="BN35" s="279" t="s">
        <v>56</v>
      </c>
      <c r="BO35" s="283">
        <f t="shared" ref="BO35:BO36" si="94">SUMIF($E:$E,BN35,BO:BO)</f>
        <v>15</v>
      </c>
      <c r="BZ35" s="13"/>
      <c r="CC35" s="279" t="s">
        <v>56</v>
      </c>
      <c r="CD35" s="283">
        <f t="shared" ref="CD35:CD36" si="95">SUMIF($E:$E,CC35,CD:CD)</f>
        <v>15</v>
      </c>
      <c r="CO35" s="13"/>
    </row>
    <row r="36" spans="3:95" ht="14.25" customHeight="1">
      <c r="C36" s="21"/>
      <c r="F36" s="279" t="s">
        <v>53</v>
      </c>
      <c r="G36" s="283">
        <f t="shared" si="90"/>
        <v>0</v>
      </c>
      <c r="Q36" s="13"/>
      <c r="U36" s="279" t="s">
        <v>53</v>
      </c>
      <c r="V36" s="283">
        <f t="shared" si="91"/>
        <v>0</v>
      </c>
      <c r="AF36" s="13"/>
      <c r="AJ36" s="279" t="s">
        <v>53</v>
      </c>
      <c r="AK36" s="283">
        <f t="shared" si="92"/>
        <v>0</v>
      </c>
      <c r="AU36" s="13"/>
      <c r="AY36" s="279" t="s">
        <v>53</v>
      </c>
      <c r="AZ36" s="285">
        <f t="shared" si="93"/>
        <v>0</v>
      </c>
      <c r="BD36" s="286"/>
      <c r="BK36" s="13"/>
      <c r="BN36" s="279" t="s">
        <v>53</v>
      </c>
      <c r="BO36" s="285">
        <f t="shared" si="94"/>
        <v>0</v>
      </c>
      <c r="BZ36" s="13"/>
      <c r="CC36" s="279" t="s">
        <v>53</v>
      </c>
      <c r="CD36" s="285">
        <f t="shared" si="95"/>
        <v>0</v>
      </c>
      <c r="CO36" s="13"/>
    </row>
    <row r="37" spans="3:95" ht="14.25" customHeight="1">
      <c r="C37" s="21"/>
      <c r="F37" s="279" t="s">
        <v>42</v>
      </c>
      <c r="G37" s="283">
        <f>G36+G35</f>
        <v>5</v>
      </c>
      <c r="Q37" s="13"/>
      <c r="U37" s="279" t="s">
        <v>42</v>
      </c>
      <c r="V37" s="283">
        <f>V36+V35</f>
        <v>15</v>
      </c>
      <c r="AF37" s="13"/>
      <c r="AJ37" s="279" t="s">
        <v>42</v>
      </c>
      <c r="AK37" s="283">
        <f>AK36+AK35</f>
        <v>15</v>
      </c>
      <c r="AU37" s="13"/>
      <c r="AY37" s="279" t="s">
        <v>42</v>
      </c>
      <c r="AZ37" s="283">
        <f>AZ36+AZ35</f>
        <v>15</v>
      </c>
      <c r="BK37" s="13"/>
      <c r="BN37" s="279" t="s">
        <v>42</v>
      </c>
      <c r="BO37" s="283">
        <f>BO36+BO35</f>
        <v>15</v>
      </c>
      <c r="BS37" s="286"/>
      <c r="BZ37" s="13"/>
      <c r="CC37" s="279" t="s">
        <v>42</v>
      </c>
      <c r="CD37" s="283">
        <f>CD36+CD35</f>
        <v>15</v>
      </c>
      <c r="CO37" s="13"/>
    </row>
    <row r="38" spans="3:95" ht="14.25" customHeight="1">
      <c r="C38" s="21"/>
      <c r="Q38" s="13"/>
      <c r="AF38" s="13"/>
      <c r="AU38" s="13"/>
      <c r="BK38" s="13"/>
      <c r="BZ38" s="13"/>
      <c r="CO38" s="13"/>
    </row>
    <row r="39" spans="3:95" ht="14.25" customHeight="1">
      <c r="C39" s="21"/>
      <c r="Q39" s="13"/>
      <c r="AF39" s="13"/>
      <c r="AU39" s="13"/>
      <c r="BK39" s="13"/>
      <c r="BZ39" s="13"/>
      <c r="CO39" s="13"/>
    </row>
    <row r="40" spans="3:95" ht="14.25" customHeight="1">
      <c r="C40" s="21"/>
      <c r="Q40" s="13"/>
      <c r="AF40" s="13"/>
      <c r="AU40" s="13"/>
      <c r="BK40" s="13"/>
      <c r="BZ40" s="13"/>
      <c r="CO40" s="13"/>
    </row>
    <row r="41" spans="3:95" ht="14.25" customHeight="1">
      <c r="C41" s="21"/>
      <c r="Q41" s="13"/>
      <c r="AF41" s="13"/>
      <c r="AO41" s="286"/>
      <c r="AU41" s="13"/>
      <c r="BK41" s="13"/>
      <c r="BZ41" s="13"/>
      <c r="CO41" s="13"/>
    </row>
    <row r="42" spans="3:95" ht="14.25" customHeight="1">
      <c r="C42" s="21"/>
      <c r="Q42" s="13"/>
      <c r="AF42" s="13"/>
      <c r="AU42" s="13"/>
      <c r="BK42" s="13"/>
      <c r="BZ42" s="13"/>
      <c r="CO42" s="13"/>
    </row>
    <row r="43" spans="3:95" ht="14.25" customHeight="1">
      <c r="C43" s="21"/>
      <c r="Q43" s="13"/>
      <c r="AF43" s="13"/>
      <c r="AU43" s="13"/>
      <c r="BK43" s="13"/>
      <c r="BZ43" s="13"/>
      <c r="CO43" s="13"/>
    </row>
    <row r="44" spans="3:95" ht="14.25" customHeight="1">
      <c r="C44" s="21"/>
      <c r="Q44" s="13"/>
      <c r="AF44" s="13"/>
      <c r="AU44" s="13"/>
      <c r="BK44" s="13"/>
      <c r="BZ44" s="13"/>
      <c r="CO44" s="13"/>
    </row>
    <row r="45" spans="3:95" ht="14.25" customHeight="1">
      <c r="C45" s="21"/>
      <c r="Q45" s="13"/>
      <c r="AF45" s="13"/>
      <c r="AU45" s="13"/>
      <c r="BK45" s="13"/>
      <c r="BZ45" s="13"/>
      <c r="CO45" s="13"/>
    </row>
    <row r="46" spans="3:95" ht="14.25" customHeight="1">
      <c r="C46" s="21"/>
      <c r="Q46" s="13"/>
      <c r="AF46" s="13"/>
      <c r="AU46" s="13"/>
      <c r="BK46" s="13"/>
      <c r="BZ46" s="13"/>
      <c r="CO46" s="13"/>
    </row>
    <row r="47" spans="3:95" ht="14.25" customHeight="1">
      <c r="C47" s="21"/>
      <c r="Q47" s="13"/>
      <c r="AF47" s="13"/>
      <c r="AU47" s="13"/>
      <c r="BK47" s="13"/>
      <c r="BZ47" s="13"/>
      <c r="CO47" s="13"/>
    </row>
    <row r="48" spans="3:95" ht="14.25" customHeight="1">
      <c r="C48" s="21"/>
      <c r="Q48" s="13"/>
      <c r="AF48" s="13"/>
      <c r="AU48" s="13"/>
      <c r="BK48" s="13"/>
      <c r="BZ48" s="13"/>
      <c r="CO48" s="13"/>
    </row>
    <row r="49" spans="3:93" ht="14.25" customHeight="1">
      <c r="C49" s="21"/>
      <c r="Q49" s="13"/>
      <c r="AF49" s="13"/>
      <c r="AU49" s="13"/>
      <c r="BK49" s="13"/>
      <c r="BZ49" s="13"/>
      <c r="CO49" s="13"/>
    </row>
    <row r="50" spans="3:93" ht="14.25" customHeight="1">
      <c r="C50" s="21"/>
      <c r="Q50" s="13"/>
      <c r="AF50" s="13"/>
      <c r="AU50" s="13"/>
      <c r="BK50" s="13"/>
      <c r="BZ50" s="13"/>
      <c r="CO50" s="13"/>
    </row>
    <row r="51" spans="3:93" ht="14.25" customHeight="1">
      <c r="C51" s="21"/>
      <c r="Q51" s="13"/>
      <c r="AF51" s="13"/>
      <c r="AU51" s="13"/>
      <c r="BK51" s="13"/>
      <c r="BZ51" s="13"/>
      <c r="CO51" s="13"/>
    </row>
    <row r="52" spans="3:93" ht="14.25" customHeight="1">
      <c r="C52" s="21"/>
      <c r="Q52" s="13"/>
      <c r="AF52" s="13"/>
      <c r="AU52" s="13"/>
      <c r="BK52" s="13"/>
      <c r="BZ52" s="13"/>
      <c r="CO52" s="13"/>
    </row>
    <row r="53" spans="3:93" ht="14.25" customHeight="1">
      <c r="C53" s="21"/>
      <c r="Q53" s="13"/>
      <c r="AF53" s="13"/>
      <c r="AU53" s="13"/>
      <c r="BK53" s="13"/>
      <c r="BZ53" s="13"/>
      <c r="CO53" s="13"/>
    </row>
    <row r="54" spans="3:93" ht="14.25" customHeight="1">
      <c r="C54" s="21"/>
      <c r="Q54" s="13"/>
      <c r="AF54" s="13"/>
      <c r="AU54" s="13"/>
      <c r="BK54" s="13"/>
      <c r="BZ54" s="13"/>
      <c r="CO54" s="13"/>
    </row>
    <row r="55" spans="3:93" ht="14.25" customHeight="1">
      <c r="C55" s="21"/>
      <c r="Q55" s="13"/>
      <c r="AF55" s="13"/>
      <c r="AU55" s="13"/>
      <c r="BK55" s="13"/>
      <c r="BZ55" s="13"/>
      <c r="CO55" s="13"/>
    </row>
    <row r="56" spans="3:93" ht="14.25" customHeight="1">
      <c r="C56" s="21"/>
      <c r="Q56" s="13"/>
      <c r="AF56" s="13"/>
      <c r="AU56" s="13"/>
      <c r="BK56" s="13"/>
      <c r="BZ56" s="13"/>
      <c r="CO56" s="13"/>
    </row>
    <row r="57" spans="3:93" ht="14.25" customHeight="1">
      <c r="C57" s="21"/>
      <c r="Q57" s="13"/>
      <c r="AF57" s="13"/>
      <c r="AU57" s="13"/>
      <c r="BK57" s="13"/>
      <c r="BZ57" s="13"/>
      <c r="CO57" s="13"/>
    </row>
    <row r="58" spans="3:93" ht="14.25" customHeight="1">
      <c r="C58" s="21"/>
      <c r="Q58" s="13"/>
      <c r="AF58" s="13"/>
      <c r="AU58" s="13"/>
      <c r="BK58" s="13"/>
      <c r="BZ58" s="13"/>
      <c r="CO58" s="13"/>
    </row>
    <row r="59" spans="3:93" ht="14.25" customHeight="1">
      <c r="C59" s="21"/>
      <c r="Q59" s="13"/>
      <c r="AF59" s="13"/>
      <c r="AU59" s="13"/>
      <c r="BK59" s="13"/>
      <c r="BZ59" s="13"/>
      <c r="CO59" s="13"/>
    </row>
    <row r="60" spans="3:93" ht="14.25" customHeight="1">
      <c r="C60" s="21"/>
      <c r="Q60" s="13"/>
      <c r="AF60" s="13"/>
      <c r="AU60" s="13"/>
      <c r="BK60" s="13"/>
      <c r="BZ60" s="13"/>
      <c r="CO60" s="13"/>
    </row>
    <row r="61" spans="3:93" ht="14.25" customHeight="1">
      <c r="C61" s="21"/>
      <c r="Q61" s="13"/>
      <c r="AF61" s="13"/>
      <c r="AU61" s="13"/>
      <c r="BK61" s="13"/>
      <c r="BZ61" s="13"/>
      <c r="CO61" s="13"/>
    </row>
    <row r="62" spans="3:93" ht="14.25" customHeight="1">
      <c r="C62" s="21"/>
      <c r="Q62" s="13"/>
      <c r="AF62" s="13"/>
      <c r="AU62" s="13"/>
      <c r="BK62" s="13"/>
      <c r="BZ62" s="13"/>
      <c r="CO62" s="13"/>
    </row>
    <row r="63" spans="3:93" ht="14.25" customHeight="1">
      <c r="C63" s="21"/>
      <c r="Q63" s="13"/>
      <c r="AF63" s="13"/>
      <c r="AU63" s="13"/>
      <c r="BK63" s="13"/>
      <c r="BZ63" s="13"/>
      <c r="CO63" s="13"/>
    </row>
    <row r="64" spans="3:93" ht="14.25" customHeight="1">
      <c r="C64" s="21"/>
      <c r="Q64" s="13"/>
      <c r="AF64" s="13"/>
      <c r="AU64" s="13"/>
      <c r="BK64" s="13"/>
      <c r="BZ64" s="13"/>
      <c r="CO64" s="13"/>
    </row>
    <row r="65" spans="3:93" ht="14.25" customHeight="1">
      <c r="C65" s="21"/>
      <c r="Q65" s="13"/>
      <c r="AF65" s="13"/>
      <c r="AU65" s="13"/>
      <c r="BK65" s="13"/>
      <c r="BZ65" s="13"/>
      <c r="CO65" s="13"/>
    </row>
    <row r="66" spans="3:93" ht="14.25" customHeight="1">
      <c r="C66" s="21"/>
      <c r="Q66" s="13"/>
      <c r="AF66" s="13"/>
      <c r="AU66" s="13"/>
      <c r="BK66" s="13"/>
      <c r="BZ66" s="13"/>
      <c r="CO66" s="13"/>
    </row>
    <row r="67" spans="3:93" ht="14.25" customHeight="1">
      <c r="C67" s="21"/>
      <c r="Q67" s="13"/>
      <c r="AF67" s="13"/>
      <c r="AU67" s="13"/>
      <c r="BK67" s="13"/>
      <c r="BZ67" s="13"/>
      <c r="CO67" s="13"/>
    </row>
    <row r="68" spans="3:93" ht="14.25" customHeight="1">
      <c r="C68" s="21"/>
      <c r="Q68" s="13"/>
      <c r="AF68" s="13"/>
      <c r="AU68" s="13"/>
      <c r="BK68" s="13"/>
      <c r="BZ68" s="13"/>
      <c r="CO68" s="13"/>
    </row>
    <row r="69" spans="3:93" ht="14.25" customHeight="1">
      <c r="C69" s="21"/>
      <c r="Q69" s="13"/>
      <c r="AF69" s="13"/>
      <c r="AU69" s="13"/>
      <c r="BK69" s="13"/>
      <c r="BZ69" s="13"/>
      <c r="CO69" s="13"/>
    </row>
    <row r="70" spans="3:93" ht="14.25" customHeight="1">
      <c r="C70" s="21"/>
      <c r="Q70" s="13"/>
      <c r="AF70" s="13"/>
      <c r="AU70" s="13"/>
      <c r="BK70" s="13"/>
      <c r="BZ70" s="13"/>
      <c r="CO70" s="13"/>
    </row>
    <row r="71" spans="3:93" ht="14.25" customHeight="1">
      <c r="C71" s="21"/>
      <c r="Q71" s="13"/>
      <c r="AF71" s="13"/>
      <c r="AU71" s="13"/>
      <c r="BK71" s="13"/>
      <c r="BZ71" s="13"/>
      <c r="CO71" s="13"/>
    </row>
    <row r="72" spans="3:93" ht="14.25" customHeight="1">
      <c r="C72" s="21"/>
      <c r="Q72" s="13"/>
      <c r="AF72" s="13"/>
      <c r="AU72" s="13"/>
      <c r="BK72" s="13"/>
      <c r="BZ72" s="13"/>
      <c r="CO72" s="13"/>
    </row>
    <row r="73" spans="3:93" ht="14.25" customHeight="1">
      <c r="C73" s="21"/>
      <c r="Q73" s="13"/>
      <c r="AF73" s="13"/>
      <c r="AU73" s="13"/>
      <c r="BK73" s="13"/>
      <c r="BZ73" s="13"/>
      <c r="CO73" s="13"/>
    </row>
    <row r="74" spans="3:93" ht="14.25" customHeight="1">
      <c r="C74" s="21"/>
      <c r="Q74" s="13"/>
      <c r="AF74" s="13"/>
      <c r="AU74" s="13"/>
      <c r="BK74" s="13"/>
      <c r="BZ74" s="13"/>
      <c r="CO74" s="13"/>
    </row>
    <row r="75" spans="3:93" ht="14.25" customHeight="1">
      <c r="C75" s="21"/>
      <c r="Q75" s="13"/>
      <c r="AF75" s="13"/>
      <c r="AU75" s="13"/>
      <c r="BK75" s="13"/>
      <c r="BZ75" s="13"/>
      <c r="CO75" s="13"/>
    </row>
    <row r="76" spans="3:93" ht="14.25" customHeight="1">
      <c r="C76" s="21"/>
      <c r="Q76" s="13"/>
      <c r="AF76" s="13"/>
      <c r="AU76" s="13"/>
      <c r="BK76" s="13"/>
      <c r="BZ76" s="13"/>
      <c r="CO76" s="13"/>
    </row>
    <row r="77" spans="3:93" ht="14.25" customHeight="1">
      <c r="C77" s="21"/>
      <c r="Q77" s="13"/>
      <c r="AF77" s="13"/>
      <c r="AU77" s="13"/>
      <c r="BK77" s="13"/>
      <c r="BZ77" s="13"/>
      <c r="CO77" s="13"/>
    </row>
    <row r="78" spans="3:93" ht="14.25" customHeight="1">
      <c r="C78" s="21"/>
      <c r="Q78" s="13"/>
      <c r="AF78" s="13"/>
      <c r="AU78" s="13"/>
      <c r="BK78" s="13"/>
      <c r="BZ78" s="13"/>
      <c r="CO78" s="13"/>
    </row>
    <row r="79" spans="3:93" ht="14.25" customHeight="1">
      <c r="C79" s="21"/>
      <c r="Q79" s="13"/>
      <c r="AF79" s="13"/>
      <c r="AU79" s="13"/>
      <c r="BK79" s="13"/>
      <c r="BZ79" s="13"/>
      <c r="CO79" s="13"/>
    </row>
    <row r="80" spans="3:93" ht="14.25" customHeight="1">
      <c r="C80" s="21"/>
      <c r="Q80" s="13"/>
      <c r="AF80" s="13"/>
      <c r="AU80" s="13"/>
      <c r="BK80" s="13"/>
      <c r="BZ80" s="13"/>
      <c r="CO80" s="13"/>
    </row>
    <row r="81" spans="3:93" ht="14.25" customHeight="1">
      <c r="C81" s="21"/>
      <c r="Q81" s="13"/>
      <c r="AF81" s="13"/>
      <c r="AU81" s="13"/>
      <c r="BK81" s="13"/>
      <c r="BZ81" s="13"/>
      <c r="CO81" s="13"/>
    </row>
    <row r="82" spans="3:93" ht="14.25" customHeight="1">
      <c r="C82" s="21"/>
      <c r="Q82" s="13"/>
      <c r="AF82" s="13"/>
      <c r="AU82" s="13"/>
      <c r="BK82" s="13"/>
      <c r="BZ82" s="13"/>
      <c r="CO82" s="13"/>
    </row>
    <row r="83" spans="3:93" ht="14.25" customHeight="1">
      <c r="C83" s="21"/>
      <c r="Q83" s="13"/>
      <c r="AF83" s="13"/>
      <c r="AU83" s="13"/>
      <c r="BK83" s="13"/>
      <c r="BZ83" s="13"/>
      <c r="CO83" s="13"/>
    </row>
    <row r="84" spans="3:93" ht="14.25" customHeight="1">
      <c r="C84" s="21"/>
      <c r="Q84" s="13"/>
      <c r="AF84" s="13"/>
      <c r="AU84" s="13"/>
      <c r="BK84" s="13"/>
      <c r="BZ84" s="13"/>
      <c r="CO84" s="13"/>
    </row>
    <row r="85" spans="3:93" ht="14.25" customHeight="1">
      <c r="C85" s="21"/>
      <c r="Q85" s="13"/>
      <c r="AF85" s="13"/>
      <c r="AU85" s="13"/>
      <c r="BK85" s="13"/>
      <c r="BZ85" s="13"/>
      <c r="CO85" s="13"/>
    </row>
    <row r="86" spans="3:93" ht="14.25" customHeight="1">
      <c r="C86" s="21"/>
      <c r="Q86" s="13"/>
      <c r="AF86" s="13"/>
      <c r="AU86" s="13"/>
      <c r="BK86" s="13"/>
      <c r="BZ86" s="13"/>
      <c r="CO86" s="13"/>
    </row>
    <row r="87" spans="3:93" ht="14.25" customHeight="1">
      <c r="C87" s="21"/>
      <c r="Q87" s="13"/>
      <c r="AF87" s="13"/>
      <c r="AU87" s="13"/>
      <c r="BK87" s="13"/>
      <c r="BZ87" s="13"/>
      <c r="CO87" s="13"/>
    </row>
    <row r="88" spans="3:93" ht="14.25" customHeight="1">
      <c r="C88" s="21"/>
      <c r="Q88" s="13"/>
      <c r="AF88" s="13"/>
      <c r="AU88" s="13"/>
      <c r="BK88" s="13"/>
      <c r="BZ88" s="13"/>
      <c r="CO88" s="13"/>
    </row>
    <row r="89" spans="3:93" ht="14.25" customHeight="1">
      <c r="C89" s="21"/>
      <c r="Q89" s="13"/>
      <c r="AF89" s="13"/>
      <c r="AU89" s="13"/>
      <c r="BK89" s="13"/>
      <c r="BZ89" s="13"/>
      <c r="CO89" s="13"/>
    </row>
    <row r="90" spans="3:93" ht="14.25" customHeight="1">
      <c r="C90" s="21"/>
      <c r="Q90" s="13"/>
      <c r="AF90" s="13"/>
      <c r="AU90" s="13"/>
      <c r="BK90" s="13"/>
      <c r="BZ90" s="13"/>
      <c r="CO90" s="13"/>
    </row>
    <row r="91" spans="3:93" ht="14.25" customHeight="1">
      <c r="C91" s="21"/>
      <c r="Q91" s="13"/>
      <c r="AF91" s="13"/>
      <c r="AU91" s="13"/>
      <c r="BK91" s="13"/>
      <c r="BZ91" s="13"/>
      <c r="CO91" s="13"/>
    </row>
    <row r="92" spans="3:93" ht="14.25" customHeight="1">
      <c r="C92" s="21"/>
      <c r="Q92" s="13"/>
      <c r="AF92" s="13"/>
      <c r="AU92" s="13"/>
      <c r="BK92" s="13"/>
      <c r="BZ92" s="13"/>
      <c r="CO92" s="13"/>
    </row>
    <row r="93" spans="3:93" ht="14.25" customHeight="1">
      <c r="C93" s="21"/>
      <c r="Q93" s="13"/>
      <c r="AF93" s="13"/>
      <c r="AU93" s="13"/>
      <c r="BK93" s="13"/>
      <c r="BZ93" s="13"/>
      <c r="CO93" s="13"/>
    </row>
    <row r="94" spans="3:93" ht="14.25" customHeight="1">
      <c r="C94" s="21"/>
      <c r="Q94" s="13"/>
      <c r="AF94" s="13"/>
      <c r="AU94" s="13"/>
      <c r="BK94" s="13"/>
      <c r="BZ94" s="13"/>
      <c r="CO94" s="13"/>
    </row>
    <row r="95" spans="3:93" ht="14.25" customHeight="1">
      <c r="C95" s="21"/>
      <c r="Q95" s="13"/>
      <c r="AF95" s="13"/>
      <c r="AU95" s="13"/>
      <c r="BK95" s="13"/>
      <c r="BZ95" s="13"/>
      <c r="CO95" s="13"/>
    </row>
    <row r="96" spans="3:93" ht="14.25" customHeight="1">
      <c r="C96" s="21"/>
      <c r="Q96" s="13"/>
      <c r="AF96" s="13"/>
      <c r="AU96" s="13"/>
      <c r="BK96" s="13"/>
      <c r="BZ96" s="13"/>
      <c r="CO96" s="13"/>
    </row>
    <row r="97" spans="3:93" ht="14.25" customHeight="1">
      <c r="C97" s="21"/>
      <c r="Q97" s="13"/>
      <c r="AF97" s="13"/>
      <c r="AU97" s="13"/>
      <c r="BK97" s="13"/>
      <c r="BZ97" s="13"/>
      <c r="CO97" s="13"/>
    </row>
    <row r="98" spans="3:93" ht="14.25" customHeight="1">
      <c r="C98" s="21"/>
      <c r="Q98" s="13"/>
      <c r="AF98" s="13"/>
      <c r="AU98" s="13"/>
      <c r="BK98" s="13"/>
      <c r="BZ98" s="13"/>
      <c r="CO98" s="13"/>
    </row>
    <row r="99" spans="3:93" ht="14.25" customHeight="1">
      <c r="C99" s="21"/>
      <c r="Q99" s="13"/>
      <c r="AF99" s="13"/>
      <c r="AU99" s="13"/>
      <c r="BK99" s="13"/>
      <c r="BZ99" s="13"/>
      <c r="CO99" s="13"/>
    </row>
    <row r="100" spans="3:93" ht="14.25" customHeight="1">
      <c r="C100" s="21"/>
      <c r="Q100" s="13"/>
      <c r="AF100" s="13"/>
      <c r="AU100" s="13"/>
      <c r="BK100" s="13"/>
      <c r="BZ100" s="13"/>
      <c r="CO100" s="13"/>
    </row>
    <row r="101" spans="3:93" ht="14.25" customHeight="1">
      <c r="C101" s="21"/>
      <c r="Q101" s="13"/>
      <c r="AF101" s="13"/>
      <c r="AU101" s="13"/>
      <c r="BK101" s="13"/>
      <c r="BZ101" s="13"/>
      <c r="CO101" s="13"/>
    </row>
    <row r="102" spans="3:93" ht="14.25" customHeight="1">
      <c r="C102" s="21"/>
      <c r="Q102" s="13"/>
      <c r="AF102" s="13"/>
      <c r="AU102" s="13"/>
      <c r="BK102" s="13"/>
      <c r="BZ102" s="13"/>
      <c r="CO102" s="13"/>
    </row>
    <row r="103" spans="3:93" ht="14.25" customHeight="1">
      <c r="C103" s="21"/>
      <c r="Q103" s="13"/>
      <c r="AF103" s="13"/>
      <c r="AU103" s="13"/>
      <c r="BK103" s="13"/>
      <c r="BZ103" s="13"/>
      <c r="CO103" s="13"/>
    </row>
    <row r="104" spans="3:93" ht="14.25" customHeight="1">
      <c r="C104" s="21"/>
      <c r="Q104" s="13"/>
      <c r="AF104" s="13"/>
      <c r="AU104" s="13"/>
      <c r="BK104" s="13"/>
      <c r="BZ104" s="13"/>
      <c r="CO104" s="13"/>
    </row>
    <row r="105" spans="3:93" ht="14.25" customHeight="1">
      <c r="C105" s="21"/>
      <c r="Q105" s="13"/>
      <c r="AF105" s="13"/>
      <c r="AU105" s="13"/>
      <c r="BK105" s="13"/>
      <c r="BZ105" s="13"/>
      <c r="CO105" s="13"/>
    </row>
    <row r="106" spans="3:93" ht="14.25" customHeight="1">
      <c r="C106" s="21"/>
      <c r="Q106" s="13"/>
      <c r="AF106" s="13"/>
      <c r="AU106" s="13"/>
      <c r="BK106" s="13"/>
      <c r="BZ106" s="13"/>
      <c r="CO106" s="13"/>
    </row>
    <row r="107" spans="3:93" ht="14.25" customHeight="1">
      <c r="C107" s="21"/>
      <c r="Q107" s="13"/>
      <c r="AF107" s="13"/>
      <c r="AU107" s="13"/>
      <c r="BK107" s="13"/>
      <c r="BZ107" s="13"/>
      <c r="CO107" s="13"/>
    </row>
    <row r="108" spans="3:93" ht="14.25" customHeight="1">
      <c r="C108" s="21"/>
      <c r="Q108" s="13"/>
      <c r="AF108" s="13"/>
      <c r="AU108" s="13"/>
      <c r="BK108" s="13"/>
      <c r="BZ108" s="13"/>
      <c r="CO108" s="13"/>
    </row>
    <row r="109" spans="3:93" ht="14.25" customHeight="1">
      <c r="C109" s="21"/>
      <c r="Q109" s="13"/>
      <c r="AF109" s="13"/>
      <c r="AU109" s="13"/>
      <c r="BK109" s="13"/>
      <c r="BZ109" s="13"/>
      <c r="CO109" s="13"/>
    </row>
    <row r="110" spans="3:93" ht="14.25" customHeight="1">
      <c r="C110" s="21"/>
      <c r="Q110" s="13"/>
      <c r="AF110" s="13"/>
      <c r="AU110" s="13"/>
      <c r="BK110" s="13"/>
      <c r="BZ110" s="13"/>
      <c r="CO110" s="13"/>
    </row>
    <row r="111" spans="3:93" ht="14.25" customHeight="1">
      <c r="C111" s="21"/>
      <c r="Q111" s="13"/>
      <c r="AF111" s="13"/>
      <c r="AU111" s="13"/>
      <c r="BK111" s="13"/>
      <c r="BZ111" s="13"/>
      <c r="CO111" s="13"/>
    </row>
    <row r="112" spans="3:93" ht="14.25" customHeight="1">
      <c r="C112" s="21"/>
      <c r="Q112" s="13"/>
      <c r="AF112" s="13"/>
      <c r="AU112" s="13"/>
      <c r="BK112" s="13"/>
      <c r="BZ112" s="13"/>
      <c r="CO112" s="13"/>
    </row>
    <row r="113" spans="3:93" ht="14.25" customHeight="1">
      <c r="C113" s="21"/>
      <c r="Q113" s="13"/>
      <c r="AF113" s="13"/>
      <c r="AU113" s="13"/>
      <c r="BK113" s="13"/>
      <c r="BZ113" s="13"/>
      <c r="CO113" s="13"/>
    </row>
    <row r="114" spans="3:93" ht="14.25" customHeight="1">
      <c r="C114" s="21"/>
      <c r="Q114" s="13"/>
      <c r="AF114" s="13"/>
      <c r="AU114" s="13"/>
      <c r="BK114" s="13"/>
      <c r="BZ114" s="13"/>
      <c r="CO114" s="13"/>
    </row>
    <row r="115" spans="3:93" ht="14.25" customHeight="1">
      <c r="C115" s="21"/>
      <c r="Q115" s="13"/>
      <c r="AF115" s="13"/>
      <c r="AU115" s="13"/>
      <c r="BK115" s="13"/>
      <c r="BZ115" s="13"/>
      <c r="CO115" s="13"/>
    </row>
    <row r="116" spans="3:93" ht="14.25" customHeight="1">
      <c r="C116" s="21"/>
      <c r="Q116" s="13"/>
      <c r="AF116" s="13"/>
      <c r="AU116" s="13"/>
      <c r="BK116" s="13"/>
      <c r="BZ116" s="13"/>
      <c r="CO116" s="13"/>
    </row>
    <row r="117" spans="3:93" ht="14.25" customHeight="1">
      <c r="C117" s="21"/>
      <c r="Q117" s="13"/>
      <c r="AF117" s="13"/>
      <c r="AU117" s="13"/>
      <c r="BK117" s="13"/>
      <c r="BZ117" s="13"/>
      <c r="CO117" s="13"/>
    </row>
    <row r="118" spans="3:93" ht="14.25" customHeight="1">
      <c r="C118" s="21"/>
      <c r="Q118" s="13"/>
      <c r="AF118" s="13"/>
      <c r="AU118" s="13"/>
      <c r="BK118" s="13"/>
      <c r="BZ118" s="13"/>
      <c r="CO118" s="13"/>
    </row>
    <row r="119" spans="3:93" ht="14.25" customHeight="1">
      <c r="C119" s="21"/>
      <c r="Q119" s="13"/>
      <c r="AF119" s="13"/>
      <c r="AU119" s="13"/>
      <c r="BK119" s="13"/>
      <c r="BZ119" s="13"/>
      <c r="CO119" s="13"/>
    </row>
    <row r="120" spans="3:93" ht="14.25" customHeight="1">
      <c r="C120" s="21"/>
      <c r="Q120" s="13"/>
      <c r="AF120" s="13"/>
      <c r="AU120" s="13"/>
      <c r="BK120" s="13"/>
      <c r="BZ120" s="13"/>
      <c r="CO120" s="13"/>
    </row>
    <row r="121" spans="3:93" ht="14.25" customHeight="1">
      <c r="C121" s="21"/>
      <c r="Q121" s="13"/>
      <c r="AF121" s="13"/>
      <c r="AU121" s="13"/>
      <c r="BK121" s="13"/>
      <c r="BZ121" s="13"/>
      <c r="CO121" s="13"/>
    </row>
    <row r="122" spans="3:93" ht="14.25" customHeight="1">
      <c r="C122" s="21"/>
      <c r="Q122" s="13"/>
      <c r="AF122" s="13"/>
      <c r="AU122" s="13"/>
      <c r="BK122" s="13"/>
      <c r="BZ122" s="13"/>
      <c r="CO122" s="13"/>
    </row>
    <row r="123" spans="3:93" ht="14.25" customHeight="1">
      <c r="C123" s="21"/>
      <c r="Q123" s="13"/>
      <c r="AF123" s="13"/>
      <c r="AU123" s="13"/>
      <c r="BK123" s="13"/>
      <c r="BZ123" s="13"/>
      <c r="CO123" s="13"/>
    </row>
    <row r="124" spans="3:93" ht="14.25" customHeight="1">
      <c r="C124" s="21"/>
      <c r="Q124" s="13"/>
      <c r="AF124" s="13"/>
      <c r="AU124" s="13"/>
      <c r="BK124" s="13"/>
      <c r="BZ124" s="13"/>
      <c r="CO124" s="13"/>
    </row>
    <row r="125" spans="3:93" ht="14.25" customHeight="1">
      <c r="C125" s="21"/>
      <c r="Q125" s="13"/>
      <c r="AF125" s="13"/>
      <c r="AU125" s="13"/>
      <c r="BK125" s="13"/>
      <c r="BZ125" s="13"/>
      <c r="CO125" s="13"/>
    </row>
    <row r="126" spans="3:93" ht="14.25" customHeight="1">
      <c r="C126" s="21"/>
      <c r="Q126" s="13"/>
      <c r="AF126" s="13"/>
      <c r="AU126" s="13"/>
      <c r="BK126" s="13"/>
      <c r="BZ126" s="13"/>
      <c r="CO126" s="13"/>
    </row>
    <row r="127" spans="3:93" ht="14.25" customHeight="1">
      <c r="C127" s="21"/>
      <c r="Q127" s="13"/>
      <c r="AF127" s="13"/>
      <c r="AU127" s="13"/>
      <c r="BK127" s="13"/>
      <c r="BZ127" s="13"/>
      <c r="CO127" s="13"/>
    </row>
    <row r="128" spans="3:93" ht="14.25" customHeight="1">
      <c r="C128" s="21"/>
      <c r="Q128" s="13"/>
      <c r="AF128" s="13"/>
      <c r="AU128" s="13"/>
      <c r="BK128" s="13"/>
      <c r="BZ128" s="13"/>
      <c r="CO128" s="13"/>
    </row>
    <row r="129" spans="3:93" ht="14.25" customHeight="1">
      <c r="C129" s="21"/>
      <c r="Q129" s="13"/>
      <c r="AF129" s="13"/>
      <c r="AU129" s="13"/>
      <c r="BK129" s="13"/>
      <c r="BZ129" s="13"/>
      <c r="CO129" s="13"/>
    </row>
    <row r="130" spans="3:93" ht="14.25" customHeight="1">
      <c r="C130" s="21"/>
      <c r="Q130" s="13"/>
      <c r="AF130" s="13"/>
      <c r="AU130" s="13"/>
      <c r="BK130" s="13"/>
      <c r="BZ130" s="13"/>
      <c r="CO130" s="13"/>
    </row>
    <row r="131" spans="3:93" ht="14.25" customHeight="1">
      <c r="C131" s="21"/>
      <c r="Q131" s="13"/>
      <c r="AF131" s="13"/>
      <c r="AU131" s="13"/>
      <c r="BK131" s="13"/>
      <c r="BZ131" s="13"/>
      <c r="CO131" s="13"/>
    </row>
    <row r="132" spans="3:93" ht="14.25" customHeight="1">
      <c r="C132" s="21"/>
      <c r="Q132" s="13"/>
      <c r="AF132" s="13"/>
      <c r="AU132" s="13"/>
      <c r="BK132" s="13"/>
      <c r="BZ132" s="13"/>
      <c r="CO132" s="13"/>
    </row>
    <row r="133" spans="3:93" ht="14.25" customHeight="1">
      <c r="C133" s="21"/>
      <c r="Q133" s="13"/>
      <c r="AF133" s="13"/>
      <c r="AU133" s="13"/>
      <c r="BK133" s="13"/>
      <c r="BZ133" s="13"/>
      <c r="CO133" s="13"/>
    </row>
    <row r="134" spans="3:93" ht="14.25" customHeight="1">
      <c r="C134" s="21"/>
      <c r="Q134" s="13"/>
      <c r="AF134" s="13"/>
      <c r="AU134" s="13"/>
      <c r="BK134" s="13"/>
      <c r="BZ134" s="13"/>
      <c r="CO134" s="13"/>
    </row>
    <row r="135" spans="3:93" ht="14.25" customHeight="1">
      <c r="C135" s="21"/>
      <c r="Q135" s="13"/>
      <c r="AF135" s="13"/>
      <c r="AU135" s="13"/>
      <c r="BK135" s="13"/>
      <c r="BZ135" s="13"/>
      <c r="CO135" s="13"/>
    </row>
    <row r="136" spans="3:93" ht="14.25" customHeight="1">
      <c r="C136" s="21"/>
      <c r="Q136" s="13"/>
      <c r="AF136" s="13"/>
      <c r="AU136" s="13"/>
      <c r="BK136" s="13"/>
      <c r="BZ136" s="13"/>
      <c r="CO136" s="13"/>
    </row>
    <row r="137" spans="3:93" ht="14.25" customHeight="1">
      <c r="C137" s="21"/>
      <c r="Q137" s="13"/>
      <c r="AF137" s="13"/>
      <c r="AU137" s="13"/>
      <c r="BK137" s="13"/>
      <c r="BZ137" s="13"/>
      <c r="CO137" s="13"/>
    </row>
    <row r="138" spans="3:93" ht="14.25" customHeight="1">
      <c r="C138" s="21"/>
      <c r="Q138" s="13"/>
      <c r="AF138" s="13"/>
      <c r="AU138" s="13"/>
      <c r="BK138" s="13"/>
      <c r="BZ138" s="13"/>
      <c r="CO138" s="13"/>
    </row>
    <row r="139" spans="3:93" ht="14.25" customHeight="1">
      <c r="C139" s="21"/>
      <c r="Q139" s="13"/>
      <c r="AF139" s="13"/>
      <c r="AU139" s="13"/>
      <c r="BK139" s="13"/>
      <c r="BZ139" s="13"/>
      <c r="CO139" s="13"/>
    </row>
    <row r="140" spans="3:93" ht="14.25" customHeight="1">
      <c r="C140" s="21"/>
      <c r="Q140" s="13"/>
      <c r="AF140" s="13"/>
      <c r="AU140" s="13"/>
      <c r="BK140" s="13"/>
      <c r="BZ140" s="13"/>
      <c r="CO140" s="13"/>
    </row>
    <row r="141" spans="3:93" ht="14.25" customHeight="1">
      <c r="C141" s="21"/>
      <c r="Q141" s="13"/>
      <c r="AF141" s="13"/>
      <c r="AU141" s="13"/>
      <c r="BK141" s="13"/>
      <c r="BZ141" s="13"/>
      <c r="CO141" s="13"/>
    </row>
    <row r="142" spans="3:93" ht="14.25" customHeight="1">
      <c r="C142" s="21"/>
      <c r="Q142" s="13"/>
      <c r="AF142" s="13"/>
      <c r="AU142" s="13"/>
      <c r="BK142" s="13"/>
      <c r="BZ142" s="13"/>
      <c r="CO142" s="13"/>
    </row>
    <row r="143" spans="3:93" ht="14.25" customHeight="1">
      <c r="C143" s="21"/>
      <c r="Q143" s="13"/>
      <c r="AF143" s="13"/>
      <c r="AU143" s="13"/>
      <c r="BK143" s="13"/>
      <c r="BZ143" s="13"/>
      <c r="CO143" s="13"/>
    </row>
    <row r="144" spans="3:93" ht="14.25" customHeight="1">
      <c r="C144" s="21"/>
      <c r="Q144" s="13"/>
      <c r="AF144" s="13"/>
      <c r="AU144" s="13"/>
      <c r="BK144" s="13"/>
      <c r="BZ144" s="13"/>
      <c r="CO144" s="13"/>
    </row>
    <row r="145" spans="3:93" ht="14.25" customHeight="1">
      <c r="C145" s="21"/>
      <c r="Q145" s="13"/>
      <c r="AF145" s="13"/>
      <c r="AU145" s="13"/>
      <c r="BK145" s="13"/>
      <c r="BZ145" s="13"/>
      <c r="CO145" s="13"/>
    </row>
    <row r="146" spans="3:93" ht="14.25" customHeight="1">
      <c r="C146" s="21"/>
      <c r="Q146" s="13"/>
      <c r="AF146" s="13"/>
      <c r="AU146" s="13"/>
      <c r="BK146" s="13"/>
      <c r="BZ146" s="13"/>
      <c r="CO146" s="13"/>
    </row>
    <row r="147" spans="3:93" ht="14.25" customHeight="1">
      <c r="C147" s="21"/>
      <c r="Q147" s="13"/>
      <c r="AF147" s="13"/>
      <c r="AU147" s="13"/>
      <c r="BK147" s="13"/>
      <c r="BZ147" s="13"/>
      <c r="CO147" s="13"/>
    </row>
    <row r="148" spans="3:93" ht="14.25" customHeight="1">
      <c r="C148" s="21"/>
      <c r="Q148" s="13"/>
      <c r="AF148" s="13"/>
      <c r="AU148" s="13"/>
      <c r="BK148" s="13"/>
      <c r="BZ148" s="13"/>
      <c r="CO148" s="13"/>
    </row>
    <row r="149" spans="3:93" ht="14.25" customHeight="1">
      <c r="C149" s="21"/>
      <c r="Q149" s="13"/>
      <c r="AF149" s="13"/>
      <c r="AU149" s="13"/>
      <c r="BK149" s="13"/>
      <c r="BZ149" s="13"/>
      <c r="CO149" s="13"/>
    </row>
    <row r="150" spans="3:93" ht="14.25" customHeight="1">
      <c r="C150" s="21"/>
      <c r="Q150" s="13"/>
      <c r="AF150" s="13"/>
      <c r="AU150" s="13"/>
      <c r="BK150" s="13"/>
      <c r="BZ150" s="13"/>
      <c r="CO150" s="13"/>
    </row>
    <row r="151" spans="3:93" ht="14.25" customHeight="1">
      <c r="C151" s="21"/>
      <c r="Q151" s="13"/>
      <c r="AF151" s="13"/>
      <c r="AU151" s="13"/>
      <c r="BK151" s="13"/>
      <c r="BZ151" s="13"/>
      <c r="CO151" s="13"/>
    </row>
    <row r="152" spans="3:93" ht="14.25" customHeight="1">
      <c r="C152" s="21"/>
      <c r="Q152" s="13"/>
      <c r="AF152" s="13"/>
      <c r="AU152" s="13"/>
      <c r="BK152" s="13"/>
      <c r="BZ152" s="13"/>
      <c r="CO152" s="13"/>
    </row>
    <row r="153" spans="3:93" ht="14.25" customHeight="1">
      <c r="C153" s="21"/>
      <c r="Q153" s="13"/>
      <c r="AF153" s="13"/>
      <c r="AU153" s="13"/>
      <c r="BK153" s="13"/>
      <c r="BZ153" s="13"/>
      <c r="CO153" s="13"/>
    </row>
    <row r="154" spans="3:93" ht="14.25" customHeight="1">
      <c r="C154" s="21"/>
      <c r="Q154" s="13"/>
      <c r="AF154" s="13"/>
      <c r="AU154" s="13"/>
      <c r="BK154" s="13"/>
      <c r="BZ154" s="13"/>
      <c r="CO154" s="13"/>
    </row>
    <row r="155" spans="3:93" ht="14.25" customHeight="1">
      <c r="C155" s="21"/>
      <c r="Q155" s="13"/>
      <c r="AF155" s="13"/>
      <c r="AU155" s="13"/>
      <c r="BK155" s="13"/>
      <c r="BZ155" s="13"/>
      <c r="CO155" s="13"/>
    </row>
    <row r="156" spans="3:93" ht="14.25" customHeight="1">
      <c r="C156" s="21"/>
      <c r="Q156" s="13"/>
      <c r="AF156" s="13"/>
      <c r="AU156" s="13"/>
      <c r="BK156" s="13"/>
      <c r="BZ156" s="13"/>
      <c r="CO156" s="13"/>
    </row>
    <row r="157" spans="3:93" ht="14.25" customHeight="1">
      <c r="C157" s="21"/>
      <c r="Q157" s="13"/>
      <c r="AF157" s="13"/>
      <c r="AU157" s="13"/>
      <c r="BK157" s="13"/>
      <c r="BZ157" s="13"/>
      <c r="CO157" s="13"/>
    </row>
    <row r="158" spans="3:93" ht="14.25" customHeight="1">
      <c r="C158" s="21"/>
      <c r="Q158" s="13"/>
      <c r="AF158" s="13"/>
      <c r="AU158" s="13"/>
      <c r="BK158" s="13"/>
      <c r="BZ158" s="13"/>
      <c r="CO158" s="13"/>
    </row>
    <row r="159" spans="3:93" ht="14.25" customHeight="1">
      <c r="C159" s="21"/>
      <c r="Q159" s="13"/>
      <c r="AF159" s="13"/>
      <c r="AU159" s="13"/>
      <c r="BK159" s="13"/>
      <c r="BZ159" s="13"/>
      <c r="CO159" s="13"/>
    </row>
    <row r="160" spans="3:93" ht="14.25" customHeight="1">
      <c r="C160" s="21"/>
      <c r="Q160" s="13"/>
      <c r="AF160" s="13"/>
      <c r="AU160" s="13"/>
      <c r="BK160" s="13"/>
      <c r="BZ160" s="13"/>
      <c r="CO160" s="13"/>
    </row>
    <row r="161" spans="3:93" ht="14.25" customHeight="1">
      <c r="C161" s="21"/>
      <c r="Q161" s="13"/>
      <c r="AF161" s="13"/>
      <c r="AU161" s="13"/>
      <c r="BK161" s="13"/>
      <c r="BZ161" s="13"/>
      <c r="CO161" s="13"/>
    </row>
    <row r="162" spans="3:93" ht="14.25" customHeight="1">
      <c r="C162" s="21"/>
      <c r="Q162" s="13"/>
      <c r="AF162" s="13"/>
      <c r="AU162" s="13"/>
      <c r="BK162" s="13"/>
      <c r="BZ162" s="13"/>
      <c r="CO162" s="13"/>
    </row>
    <row r="163" spans="3:93" ht="14.25" customHeight="1">
      <c r="C163" s="21"/>
      <c r="Q163" s="13"/>
      <c r="AF163" s="13"/>
      <c r="AU163" s="13"/>
      <c r="BK163" s="13"/>
      <c r="BZ163" s="13"/>
      <c r="CO163" s="13"/>
    </row>
    <row r="164" spans="3:93" ht="14.25" customHeight="1">
      <c r="C164" s="21"/>
      <c r="Q164" s="13"/>
      <c r="AF164" s="13"/>
      <c r="AU164" s="13"/>
      <c r="BK164" s="13"/>
      <c r="BZ164" s="13"/>
      <c r="CO164" s="13"/>
    </row>
    <row r="165" spans="3:93" ht="14.25" customHeight="1">
      <c r="C165" s="21"/>
      <c r="Q165" s="13"/>
      <c r="AF165" s="13"/>
      <c r="AU165" s="13"/>
      <c r="BK165" s="13"/>
      <c r="BZ165" s="13"/>
      <c r="CO165" s="13"/>
    </row>
    <row r="166" spans="3:93" ht="14.25" customHeight="1">
      <c r="C166" s="21"/>
      <c r="Q166" s="13"/>
      <c r="AF166" s="13"/>
      <c r="AU166" s="13"/>
      <c r="BK166" s="13"/>
      <c r="BZ166" s="13"/>
      <c r="CO166" s="13"/>
    </row>
    <row r="167" spans="3:93" ht="14.25" customHeight="1">
      <c r="C167" s="21"/>
      <c r="Q167" s="13"/>
      <c r="AF167" s="13"/>
      <c r="AU167" s="13"/>
      <c r="BK167" s="13"/>
      <c r="BZ167" s="13"/>
      <c r="CO167" s="13"/>
    </row>
    <row r="168" spans="3:93" ht="14.25" customHeight="1">
      <c r="C168" s="21"/>
      <c r="Q168" s="13"/>
      <c r="AF168" s="13"/>
      <c r="AU168" s="13"/>
      <c r="BK168" s="13"/>
      <c r="BZ168" s="13"/>
      <c r="CO168" s="13"/>
    </row>
    <row r="169" spans="3:93" ht="14.25" customHeight="1">
      <c r="C169" s="21"/>
      <c r="Q169" s="13"/>
      <c r="AF169" s="13"/>
      <c r="AU169" s="13"/>
      <c r="BK169" s="13"/>
      <c r="BZ169" s="13"/>
      <c r="CO169" s="13"/>
    </row>
    <row r="170" spans="3:93" ht="14.25" customHeight="1">
      <c r="C170" s="21"/>
      <c r="Q170" s="13"/>
      <c r="AF170" s="13"/>
      <c r="AU170" s="13"/>
      <c r="BK170" s="13"/>
      <c r="BZ170" s="13"/>
      <c r="CO170" s="13"/>
    </row>
    <row r="171" spans="3:93" ht="14.25" customHeight="1">
      <c r="C171" s="21"/>
      <c r="Q171" s="13"/>
      <c r="AF171" s="13"/>
      <c r="AU171" s="13"/>
      <c r="BK171" s="13"/>
      <c r="BZ171" s="13"/>
      <c r="CO171" s="13"/>
    </row>
    <row r="172" spans="3:93" ht="14.25" customHeight="1">
      <c r="C172" s="21"/>
      <c r="Q172" s="13"/>
      <c r="AF172" s="13"/>
      <c r="AU172" s="13"/>
      <c r="BK172" s="13"/>
      <c r="BZ172" s="13"/>
      <c r="CO172" s="13"/>
    </row>
    <row r="173" spans="3:93" ht="14.25" customHeight="1">
      <c r="C173" s="21"/>
      <c r="Q173" s="13"/>
      <c r="AF173" s="13"/>
      <c r="AU173" s="13"/>
      <c r="BK173" s="13"/>
      <c r="BZ173" s="13"/>
      <c r="CO173" s="13"/>
    </row>
    <row r="174" spans="3:93" ht="14.25" customHeight="1">
      <c r="C174" s="21"/>
      <c r="Q174" s="13"/>
      <c r="AF174" s="13"/>
      <c r="AU174" s="13"/>
      <c r="BK174" s="13"/>
      <c r="BZ174" s="13"/>
      <c r="CO174" s="13"/>
    </row>
    <row r="175" spans="3:93" ht="14.25" customHeight="1">
      <c r="C175" s="21"/>
      <c r="Q175" s="13"/>
      <c r="AF175" s="13"/>
      <c r="AU175" s="13"/>
      <c r="BK175" s="13"/>
      <c r="BZ175" s="13"/>
      <c r="CO175" s="13"/>
    </row>
    <row r="176" spans="3:93" ht="14.25" customHeight="1">
      <c r="C176" s="21"/>
      <c r="Q176" s="13"/>
      <c r="AF176" s="13"/>
      <c r="AU176" s="13"/>
      <c r="BK176" s="13"/>
      <c r="BZ176" s="13"/>
      <c r="CO176" s="13"/>
    </row>
    <row r="177" spans="3:93" ht="14.25" customHeight="1">
      <c r="C177" s="21"/>
      <c r="Q177" s="13"/>
      <c r="AF177" s="13"/>
      <c r="AU177" s="13"/>
      <c r="BK177" s="13"/>
      <c r="BZ177" s="13"/>
      <c r="CO177" s="13"/>
    </row>
    <row r="178" spans="3:93" ht="14.25" customHeight="1">
      <c r="C178" s="21"/>
      <c r="Q178" s="13"/>
      <c r="AF178" s="13"/>
      <c r="AU178" s="13"/>
      <c r="BK178" s="13"/>
      <c r="BZ178" s="13"/>
      <c r="CO178" s="13"/>
    </row>
    <row r="179" spans="3:93" ht="14.25" customHeight="1">
      <c r="C179" s="21"/>
      <c r="Q179" s="13"/>
      <c r="AF179" s="13"/>
      <c r="AU179" s="13"/>
      <c r="BK179" s="13"/>
      <c r="BZ179" s="13"/>
      <c r="CO179" s="13"/>
    </row>
    <row r="180" spans="3:93" ht="14.25" customHeight="1">
      <c r="C180" s="21"/>
      <c r="Q180" s="13"/>
      <c r="AF180" s="13"/>
      <c r="AU180" s="13"/>
      <c r="BK180" s="13"/>
      <c r="BZ180" s="13"/>
      <c r="CO180" s="13"/>
    </row>
    <row r="181" spans="3:93" ht="14.25" customHeight="1">
      <c r="C181" s="21"/>
      <c r="Q181" s="13"/>
      <c r="AF181" s="13"/>
      <c r="AU181" s="13"/>
      <c r="BK181" s="13"/>
      <c r="BZ181" s="13"/>
      <c r="CO181" s="13"/>
    </row>
    <row r="182" spans="3:93" ht="14.25" customHeight="1">
      <c r="C182" s="21"/>
      <c r="Q182" s="13"/>
      <c r="AF182" s="13"/>
      <c r="AU182" s="13"/>
      <c r="BK182" s="13"/>
      <c r="BZ182" s="13"/>
      <c r="CO182" s="13"/>
    </row>
    <row r="183" spans="3:93" ht="14.25" customHeight="1">
      <c r="C183" s="21"/>
      <c r="Q183" s="13"/>
      <c r="AF183" s="13"/>
      <c r="AU183" s="13"/>
      <c r="BK183" s="13"/>
      <c r="BZ183" s="13"/>
      <c r="CO183" s="13"/>
    </row>
    <row r="184" spans="3:93" ht="14.25" customHeight="1">
      <c r="C184" s="21"/>
      <c r="Q184" s="13"/>
      <c r="AF184" s="13"/>
      <c r="AU184" s="13"/>
      <c r="BK184" s="13"/>
      <c r="BZ184" s="13"/>
      <c r="CO184" s="13"/>
    </row>
    <row r="185" spans="3:93" ht="14.25" customHeight="1">
      <c r="C185" s="21"/>
      <c r="Q185" s="13"/>
      <c r="AF185" s="13"/>
      <c r="AU185" s="13"/>
      <c r="BK185" s="13"/>
      <c r="BZ185" s="13"/>
      <c r="CO185" s="13"/>
    </row>
    <row r="186" spans="3:93" ht="14.25" customHeight="1">
      <c r="C186" s="21"/>
      <c r="Q186" s="13"/>
      <c r="AF186" s="13"/>
      <c r="AU186" s="13"/>
      <c r="BK186" s="13"/>
      <c r="BZ186" s="13"/>
      <c r="CO186" s="13"/>
    </row>
    <row r="187" spans="3:93" ht="14.25" customHeight="1">
      <c r="C187" s="21"/>
      <c r="Q187" s="13"/>
      <c r="AF187" s="13"/>
      <c r="AU187" s="13"/>
      <c r="BK187" s="13"/>
      <c r="BZ187" s="13"/>
      <c r="CO187" s="13"/>
    </row>
    <row r="188" spans="3:93" ht="14.25" customHeight="1">
      <c r="C188" s="21"/>
      <c r="Q188" s="13"/>
      <c r="AF188" s="13"/>
      <c r="AU188" s="13"/>
      <c r="BK188" s="13"/>
      <c r="BZ188" s="13"/>
      <c r="CO188" s="13"/>
    </row>
    <row r="189" spans="3:93" ht="14.25" customHeight="1">
      <c r="C189" s="21"/>
      <c r="Q189" s="13"/>
      <c r="AF189" s="13"/>
      <c r="AU189" s="13"/>
      <c r="BK189" s="13"/>
      <c r="BZ189" s="13"/>
      <c r="CO189" s="13"/>
    </row>
    <row r="190" spans="3:93" ht="14.25" customHeight="1">
      <c r="C190" s="21"/>
      <c r="Q190" s="13"/>
      <c r="AF190" s="13"/>
      <c r="AU190" s="13"/>
      <c r="BK190" s="13"/>
      <c r="BZ190" s="13"/>
      <c r="CO190" s="13"/>
    </row>
    <row r="191" spans="3:93" ht="14.25" customHeight="1">
      <c r="C191" s="21"/>
      <c r="Q191" s="13"/>
      <c r="AF191" s="13"/>
      <c r="AU191" s="13"/>
      <c r="BK191" s="13"/>
      <c r="BZ191" s="13"/>
      <c r="CO191" s="13"/>
    </row>
    <row r="192" spans="3:93" ht="14.25" customHeight="1">
      <c r="C192" s="21"/>
      <c r="Q192" s="13"/>
      <c r="AF192" s="13"/>
      <c r="AU192" s="13"/>
      <c r="BK192" s="13"/>
      <c r="BZ192" s="13"/>
      <c r="CO192" s="13"/>
    </row>
    <row r="193" spans="3:93" ht="14.25" customHeight="1">
      <c r="C193" s="21"/>
      <c r="Q193" s="13"/>
      <c r="AF193" s="13"/>
      <c r="AU193" s="13"/>
      <c r="BK193" s="13"/>
      <c r="BZ193" s="13"/>
      <c r="CO193" s="13"/>
    </row>
    <row r="194" spans="3:93" ht="14.25" customHeight="1">
      <c r="C194" s="21"/>
      <c r="Q194" s="13"/>
      <c r="AF194" s="13"/>
      <c r="AU194" s="13"/>
      <c r="BK194" s="13"/>
      <c r="BZ194" s="13"/>
      <c r="CO194" s="13"/>
    </row>
    <row r="195" spans="3:93" ht="14.25" customHeight="1">
      <c r="C195" s="21"/>
      <c r="Q195" s="13"/>
      <c r="AF195" s="13"/>
      <c r="AU195" s="13"/>
      <c r="BK195" s="13"/>
      <c r="BZ195" s="13"/>
      <c r="CO195" s="13"/>
    </row>
    <row r="196" spans="3:93" ht="14.25" customHeight="1">
      <c r="C196" s="21"/>
      <c r="Q196" s="13"/>
      <c r="AF196" s="13"/>
      <c r="AU196" s="13"/>
      <c r="BK196" s="13"/>
      <c r="BZ196" s="13"/>
      <c r="CO196" s="13"/>
    </row>
    <row r="197" spans="3:93" ht="14.25" customHeight="1">
      <c r="C197" s="21"/>
      <c r="Q197" s="13"/>
      <c r="AF197" s="13"/>
      <c r="AU197" s="13"/>
      <c r="BK197" s="13"/>
      <c r="BZ197" s="13"/>
      <c r="CO197" s="13"/>
    </row>
    <row r="198" spans="3:93" ht="14.25" customHeight="1">
      <c r="C198" s="21"/>
      <c r="Q198" s="13"/>
      <c r="AF198" s="13"/>
      <c r="AU198" s="13"/>
      <c r="BK198" s="13"/>
      <c r="BZ198" s="13"/>
      <c r="CO198" s="13"/>
    </row>
    <row r="199" spans="3:93" ht="14.25" customHeight="1">
      <c r="C199" s="21"/>
      <c r="Q199" s="13"/>
      <c r="AF199" s="13"/>
      <c r="AU199" s="13"/>
      <c r="BK199" s="13"/>
      <c r="BZ199" s="13"/>
      <c r="CO199" s="13"/>
    </row>
    <row r="200" spans="3:93" ht="14.25" customHeight="1">
      <c r="C200" s="21"/>
      <c r="Q200" s="13"/>
      <c r="AF200" s="13"/>
      <c r="AU200" s="13"/>
      <c r="BK200" s="13"/>
      <c r="BZ200" s="13"/>
      <c r="CO200" s="13"/>
    </row>
    <row r="201" spans="3:93" ht="14.25" customHeight="1">
      <c r="C201" s="21"/>
      <c r="Q201" s="13"/>
      <c r="AF201" s="13"/>
      <c r="AU201" s="13"/>
      <c r="BK201" s="13"/>
      <c r="BZ201" s="13"/>
      <c r="CO201" s="13"/>
    </row>
    <row r="202" spans="3:93" ht="14.25" customHeight="1">
      <c r="C202" s="21"/>
      <c r="Q202" s="13"/>
      <c r="AF202" s="13"/>
      <c r="AU202" s="13"/>
      <c r="BK202" s="13"/>
      <c r="BZ202" s="13"/>
      <c r="CO202" s="13"/>
    </row>
    <row r="203" spans="3:93" ht="14.25" customHeight="1">
      <c r="C203" s="21"/>
      <c r="Q203" s="13"/>
      <c r="AF203" s="13"/>
      <c r="AU203" s="13"/>
      <c r="BK203" s="13"/>
      <c r="BZ203" s="13"/>
      <c r="CO203" s="13"/>
    </row>
    <row r="204" spans="3:93" ht="14.25" customHeight="1">
      <c r="C204" s="21"/>
      <c r="Q204" s="13"/>
      <c r="AF204" s="13"/>
      <c r="AU204" s="13"/>
      <c r="BK204" s="13"/>
      <c r="BZ204" s="13"/>
      <c r="CO204" s="13"/>
    </row>
    <row r="205" spans="3:93" ht="14.25" customHeight="1">
      <c r="C205" s="21"/>
      <c r="Q205" s="13"/>
      <c r="AF205" s="13"/>
      <c r="AU205" s="13"/>
      <c r="BK205" s="13"/>
      <c r="BZ205" s="13"/>
      <c r="CO205" s="13"/>
    </row>
    <row r="206" spans="3:93" ht="14.25" customHeight="1">
      <c r="C206" s="21"/>
      <c r="Q206" s="13"/>
      <c r="AF206" s="13"/>
      <c r="AU206" s="13"/>
      <c r="BK206" s="13"/>
      <c r="BZ206" s="13"/>
      <c r="CO206" s="13"/>
    </row>
    <row r="207" spans="3:93" ht="14.25" customHeight="1">
      <c r="C207" s="21"/>
      <c r="Q207" s="13"/>
      <c r="AF207" s="13"/>
      <c r="AU207" s="13"/>
      <c r="BK207" s="13"/>
      <c r="BZ207" s="13"/>
      <c r="CO207" s="13"/>
    </row>
    <row r="208" spans="3:93" ht="14.25" customHeight="1">
      <c r="C208" s="21"/>
      <c r="Q208" s="13"/>
      <c r="AF208" s="13"/>
      <c r="AU208" s="13"/>
      <c r="BK208" s="13"/>
      <c r="BZ208" s="13"/>
      <c r="CO208" s="13"/>
    </row>
    <row r="209" spans="3:93" ht="14.25" customHeight="1">
      <c r="C209" s="21"/>
      <c r="Q209" s="13"/>
      <c r="AF209" s="13"/>
      <c r="AU209" s="13"/>
      <c r="BK209" s="13"/>
      <c r="BZ209" s="13"/>
      <c r="CO209" s="13"/>
    </row>
    <row r="210" spans="3:93" ht="14.25" customHeight="1">
      <c r="C210" s="21"/>
      <c r="Q210" s="13"/>
      <c r="AF210" s="13"/>
      <c r="AU210" s="13"/>
      <c r="BK210" s="13"/>
      <c r="BZ210" s="13"/>
      <c r="CO210" s="13"/>
    </row>
    <row r="211" spans="3:93" ht="14.25" customHeight="1">
      <c r="C211" s="21"/>
      <c r="Q211" s="13"/>
      <c r="AF211" s="13"/>
      <c r="AU211" s="13"/>
      <c r="BK211" s="13"/>
      <c r="BZ211" s="13"/>
      <c r="CO211" s="13"/>
    </row>
    <row r="212" spans="3:93" ht="14.25" customHeight="1">
      <c r="C212" s="21"/>
      <c r="Q212" s="13"/>
      <c r="AF212" s="13"/>
      <c r="AU212" s="13"/>
      <c r="BK212" s="13"/>
      <c r="BZ212" s="13"/>
      <c r="CO212" s="13"/>
    </row>
    <row r="213" spans="3:93" ht="14.25" customHeight="1">
      <c r="C213" s="21"/>
      <c r="Q213" s="13"/>
      <c r="AF213" s="13"/>
      <c r="AU213" s="13"/>
      <c r="BK213" s="13"/>
      <c r="BZ213" s="13"/>
      <c r="CO213" s="13"/>
    </row>
    <row r="214" spans="3:93" ht="14.25" customHeight="1">
      <c r="C214" s="21"/>
      <c r="Q214" s="13"/>
      <c r="AF214" s="13"/>
      <c r="AU214" s="13"/>
      <c r="BK214" s="13"/>
      <c r="BZ214" s="13"/>
      <c r="CO214" s="13"/>
    </row>
    <row r="215" spans="3:93" ht="14.25" customHeight="1">
      <c r="C215" s="21"/>
      <c r="Q215" s="13"/>
      <c r="AF215" s="13"/>
      <c r="AU215" s="13"/>
      <c r="BK215" s="13"/>
      <c r="BZ215" s="13"/>
      <c r="CO215" s="13"/>
    </row>
    <row r="216" spans="3:93" ht="14.25" customHeight="1">
      <c r="C216" s="21"/>
      <c r="Q216" s="13"/>
      <c r="AF216" s="13"/>
      <c r="AU216" s="13"/>
      <c r="BK216" s="13"/>
      <c r="BZ216" s="13"/>
      <c r="CO216" s="13"/>
    </row>
    <row r="217" spans="3:93" ht="14.25" customHeight="1">
      <c r="C217" s="21"/>
      <c r="Q217" s="13"/>
      <c r="AF217" s="13"/>
      <c r="AU217" s="13"/>
      <c r="BK217" s="13"/>
      <c r="BZ217" s="13"/>
      <c r="CO217" s="13"/>
    </row>
    <row r="218" spans="3:93" ht="14.25" customHeight="1">
      <c r="C218" s="21"/>
      <c r="Q218" s="13"/>
      <c r="AF218" s="13"/>
      <c r="AU218" s="13"/>
      <c r="BK218" s="13"/>
      <c r="BZ218" s="13"/>
      <c r="CO218" s="13"/>
    </row>
    <row r="219" spans="3:93" ht="14.25" customHeight="1">
      <c r="C219" s="21"/>
      <c r="Q219" s="13"/>
      <c r="AF219" s="13"/>
      <c r="AU219" s="13"/>
      <c r="BK219" s="13"/>
      <c r="BZ219" s="13"/>
      <c r="CO219" s="13"/>
    </row>
    <row r="220" spans="3:93" ht="14.25" customHeight="1">
      <c r="C220" s="21"/>
      <c r="Q220" s="13"/>
      <c r="AF220" s="13"/>
      <c r="AU220" s="13"/>
      <c r="BK220" s="13"/>
      <c r="BZ220" s="13"/>
      <c r="CO220" s="13"/>
    </row>
    <row r="221" spans="3:93" ht="14.25" customHeight="1">
      <c r="C221" s="21"/>
      <c r="Q221" s="13"/>
      <c r="AF221" s="13"/>
      <c r="AU221" s="13"/>
      <c r="BK221" s="13"/>
      <c r="BZ221" s="13"/>
      <c r="CO221" s="13"/>
    </row>
    <row r="222" spans="3:93" ht="14.25" customHeight="1">
      <c r="C222" s="21"/>
      <c r="Q222" s="13"/>
      <c r="AF222" s="13"/>
      <c r="AU222" s="13"/>
      <c r="BK222" s="13"/>
      <c r="BZ222" s="13"/>
      <c r="CO222" s="13"/>
    </row>
    <row r="223" spans="3:93" ht="14.25" customHeight="1">
      <c r="C223" s="21"/>
      <c r="Q223" s="13"/>
      <c r="AF223" s="13"/>
      <c r="AU223" s="13"/>
      <c r="BK223" s="13"/>
      <c r="BZ223" s="13"/>
      <c r="CO223" s="13"/>
    </row>
    <row r="224" spans="3:93" ht="14.25" customHeight="1">
      <c r="C224" s="21"/>
      <c r="Q224" s="13"/>
      <c r="AF224" s="13"/>
      <c r="AU224" s="13"/>
      <c r="BK224" s="13"/>
      <c r="BZ224" s="13"/>
      <c r="CO224" s="13"/>
    </row>
    <row r="225" spans="3:93" ht="14.25" customHeight="1">
      <c r="C225" s="21"/>
      <c r="Q225" s="13"/>
      <c r="AF225" s="13"/>
      <c r="AU225" s="13"/>
      <c r="BK225" s="13"/>
      <c r="BZ225" s="13"/>
      <c r="CO225" s="13"/>
    </row>
    <row r="226" spans="3:93" ht="14.25" customHeight="1">
      <c r="C226" s="21"/>
      <c r="Q226" s="13"/>
      <c r="AF226" s="13"/>
      <c r="AU226" s="13"/>
      <c r="BK226" s="13"/>
      <c r="BZ226" s="13"/>
      <c r="CO226" s="13"/>
    </row>
    <row r="227" spans="3:93" ht="14.25" customHeight="1">
      <c r="C227" s="21"/>
      <c r="Q227" s="13"/>
      <c r="AF227" s="13"/>
      <c r="AU227" s="13"/>
      <c r="BK227" s="13"/>
      <c r="BZ227" s="13"/>
      <c r="CO227" s="13"/>
    </row>
    <row r="228" spans="3:93" ht="14.25" customHeight="1">
      <c r="C228" s="21"/>
      <c r="Q228" s="13"/>
      <c r="AF228" s="13"/>
      <c r="AU228" s="13"/>
      <c r="BK228" s="13"/>
      <c r="BZ228" s="13"/>
      <c r="CO228" s="13"/>
    </row>
    <row r="229" spans="3:93" ht="14.25" customHeight="1">
      <c r="C229" s="21"/>
      <c r="Q229" s="13"/>
      <c r="AF229" s="13"/>
      <c r="AU229" s="13"/>
      <c r="BK229" s="13"/>
      <c r="BZ229" s="13"/>
      <c r="CO229" s="13"/>
    </row>
    <row r="230" spans="3:93" ht="14.25" customHeight="1">
      <c r="C230" s="21"/>
      <c r="Q230" s="13"/>
      <c r="AF230" s="13"/>
      <c r="AU230" s="13"/>
      <c r="BK230" s="13"/>
      <c r="BZ230" s="13"/>
      <c r="CO230" s="13"/>
    </row>
    <row r="231" spans="3:93" ht="14.25" customHeight="1">
      <c r="C231" s="21"/>
      <c r="Q231" s="13"/>
      <c r="AF231" s="13"/>
      <c r="AU231" s="13"/>
      <c r="BK231" s="13"/>
      <c r="BZ231" s="13"/>
      <c r="CO231" s="13"/>
    </row>
    <row r="232" spans="3:93" ht="14.25" customHeight="1">
      <c r="C232" s="21"/>
      <c r="Q232" s="13"/>
      <c r="AF232" s="13"/>
      <c r="AU232" s="13"/>
      <c r="BK232" s="13"/>
      <c r="BZ232" s="13"/>
      <c r="CO232" s="13"/>
    </row>
    <row r="233" spans="3:93" ht="14.25" customHeight="1">
      <c r="C233" s="21"/>
      <c r="Q233" s="13"/>
      <c r="AF233" s="13"/>
      <c r="AU233" s="13"/>
      <c r="BK233" s="13"/>
      <c r="BZ233" s="13"/>
      <c r="CO233" s="13"/>
    </row>
    <row r="234" spans="3:93" ht="14.25" customHeight="1">
      <c r="C234" s="21"/>
      <c r="Q234" s="13"/>
      <c r="AF234" s="13"/>
      <c r="AU234" s="13"/>
      <c r="BK234" s="13"/>
      <c r="BZ234" s="13"/>
      <c r="CO234" s="13"/>
    </row>
    <row r="235" spans="3:93" ht="14.25" customHeight="1">
      <c r="C235" s="21"/>
      <c r="Q235" s="13"/>
      <c r="AF235" s="13"/>
      <c r="AU235" s="13"/>
      <c r="BK235" s="13"/>
      <c r="BZ235" s="13"/>
      <c r="CO235" s="13"/>
    </row>
    <row r="236" spans="3:93" ht="14.25" customHeight="1">
      <c r="C236" s="21"/>
      <c r="Q236" s="13"/>
      <c r="AF236" s="13"/>
      <c r="AU236" s="13"/>
      <c r="BK236" s="13"/>
      <c r="BZ236" s="13"/>
      <c r="CO236" s="13"/>
    </row>
    <row r="237" spans="3:93" ht="14.25" customHeight="1">
      <c r="C237" s="21"/>
      <c r="Q237" s="13"/>
      <c r="AF237" s="13"/>
      <c r="AU237" s="13"/>
      <c r="BK237" s="13"/>
      <c r="BZ237" s="13"/>
      <c r="CO237" s="13"/>
    </row>
    <row r="238" spans="3:93" ht="14.25" customHeight="1">
      <c r="C238" s="21"/>
      <c r="Q238" s="13"/>
      <c r="AF238" s="13"/>
      <c r="AU238" s="13"/>
      <c r="BK238" s="13"/>
      <c r="BZ238" s="13"/>
      <c r="CO238" s="13"/>
    </row>
    <row r="239" spans="3:93" ht="14.25" customHeight="1">
      <c r="C239" s="21"/>
      <c r="Q239" s="13"/>
      <c r="AF239" s="13"/>
      <c r="AU239" s="13"/>
      <c r="BK239" s="13"/>
      <c r="BZ239" s="13"/>
      <c r="CO239" s="13"/>
    </row>
    <row r="240" spans="3:93" ht="14.25" customHeight="1">
      <c r="C240" s="21"/>
      <c r="Q240" s="13"/>
      <c r="AF240" s="13"/>
      <c r="AU240" s="13"/>
      <c r="BK240" s="13"/>
      <c r="BZ240" s="13"/>
      <c r="CO240" s="13"/>
    </row>
    <row r="241" spans="3:93" ht="14.25" customHeight="1">
      <c r="C241" s="21"/>
      <c r="Q241" s="13"/>
      <c r="AF241" s="13"/>
      <c r="AU241" s="13"/>
      <c r="BK241" s="13"/>
      <c r="BZ241" s="13"/>
      <c r="CO241" s="13"/>
    </row>
    <row r="242" spans="3:93" ht="14.25" customHeight="1">
      <c r="C242" s="21"/>
      <c r="Q242" s="13"/>
      <c r="AF242" s="13"/>
      <c r="AU242" s="13"/>
      <c r="BK242" s="13"/>
      <c r="BZ242" s="13"/>
      <c r="CO242" s="13"/>
    </row>
    <row r="243" spans="3:93" ht="14.25" customHeight="1">
      <c r="C243" s="21"/>
      <c r="Q243" s="13"/>
      <c r="AF243" s="13"/>
      <c r="AU243" s="13"/>
      <c r="BK243" s="13"/>
      <c r="BZ243" s="13"/>
      <c r="CO243" s="13"/>
    </row>
    <row r="244" spans="3:93" ht="14.25" customHeight="1">
      <c r="C244" s="21"/>
      <c r="Q244" s="13"/>
      <c r="AF244" s="13"/>
      <c r="AU244" s="13"/>
      <c r="BK244" s="13"/>
      <c r="BZ244" s="13"/>
      <c r="CO244" s="13"/>
    </row>
    <row r="245" spans="3:93" ht="14.25" customHeight="1">
      <c r="C245" s="21"/>
      <c r="Q245" s="13"/>
      <c r="AF245" s="13"/>
      <c r="AU245" s="13"/>
      <c r="BK245" s="13"/>
      <c r="BZ245" s="13"/>
      <c r="CO245" s="13"/>
    </row>
    <row r="246" spans="3:93" ht="14.25" customHeight="1">
      <c r="C246" s="21"/>
      <c r="Q246" s="13"/>
      <c r="AF246" s="13"/>
      <c r="AU246" s="13"/>
      <c r="BK246" s="13"/>
      <c r="BZ246" s="13"/>
      <c r="CO246" s="13"/>
    </row>
    <row r="247" spans="3:93" ht="14.25" customHeight="1">
      <c r="C247" s="21"/>
      <c r="Q247" s="13"/>
      <c r="AF247" s="13"/>
      <c r="AU247" s="13"/>
      <c r="BK247" s="13"/>
      <c r="BZ247" s="13"/>
      <c r="CO247" s="13"/>
    </row>
    <row r="248" spans="3:93" ht="14.25" customHeight="1">
      <c r="C248" s="21"/>
      <c r="Q248" s="13"/>
      <c r="AF248" s="13"/>
      <c r="AU248" s="13"/>
      <c r="BK248" s="13"/>
      <c r="BZ248" s="13"/>
      <c r="CO248" s="13"/>
    </row>
    <row r="249" spans="3:93" ht="14.25" customHeight="1">
      <c r="C249" s="21"/>
      <c r="Q249" s="13"/>
      <c r="AF249" s="13"/>
      <c r="AU249" s="13"/>
      <c r="BK249" s="13"/>
      <c r="BZ249" s="13"/>
      <c r="CO249" s="13"/>
    </row>
    <row r="250" spans="3:93" ht="14.25" customHeight="1">
      <c r="C250" s="21"/>
      <c r="Q250" s="13"/>
      <c r="AF250" s="13"/>
      <c r="AU250" s="13"/>
      <c r="BK250" s="13"/>
      <c r="BZ250" s="13"/>
      <c r="CO250" s="13"/>
    </row>
    <row r="251" spans="3:93" ht="14.25" customHeight="1">
      <c r="C251" s="21"/>
      <c r="Q251" s="13"/>
      <c r="AF251" s="13"/>
      <c r="AU251" s="13"/>
      <c r="BK251" s="13"/>
      <c r="BZ251" s="13"/>
      <c r="CO251" s="13"/>
    </row>
    <row r="252" spans="3:93" ht="14.25" customHeight="1">
      <c r="C252" s="21"/>
      <c r="Q252" s="13"/>
      <c r="AF252" s="13"/>
      <c r="AU252" s="13"/>
      <c r="BK252" s="13"/>
      <c r="BZ252" s="13"/>
      <c r="CO252" s="13"/>
    </row>
    <row r="253" spans="3:93" ht="14.25" customHeight="1">
      <c r="C253" s="21"/>
      <c r="Q253" s="13"/>
      <c r="AF253" s="13"/>
      <c r="AU253" s="13"/>
      <c r="BK253" s="13"/>
      <c r="BZ253" s="13"/>
      <c r="CO253" s="13"/>
    </row>
    <row r="254" spans="3:93" ht="14.25" customHeight="1">
      <c r="C254" s="21"/>
      <c r="Q254" s="13"/>
      <c r="AF254" s="13"/>
      <c r="AU254" s="13"/>
      <c r="BK254" s="13"/>
      <c r="BZ254" s="13"/>
      <c r="CO254" s="13"/>
    </row>
    <row r="255" spans="3:93" ht="14.25" customHeight="1">
      <c r="C255" s="21"/>
      <c r="Q255" s="13"/>
      <c r="AF255" s="13"/>
      <c r="AU255" s="13"/>
      <c r="BK255" s="13"/>
      <c r="BZ255" s="13"/>
      <c r="CO255" s="13"/>
    </row>
    <row r="256" spans="3:93" ht="14.25" customHeight="1">
      <c r="C256" s="21"/>
      <c r="Q256" s="13"/>
      <c r="AF256" s="13"/>
      <c r="AU256" s="13"/>
      <c r="BK256" s="13"/>
      <c r="BZ256" s="13"/>
      <c r="CO256" s="13"/>
    </row>
    <row r="257" spans="3:93" ht="14.25" customHeight="1">
      <c r="C257" s="21"/>
      <c r="Q257" s="13"/>
      <c r="AF257" s="13"/>
      <c r="AU257" s="13"/>
      <c r="BK257" s="13"/>
      <c r="BZ257" s="13"/>
      <c r="CO257" s="13"/>
    </row>
    <row r="258" spans="3:93" ht="14.25" customHeight="1">
      <c r="C258" s="21"/>
      <c r="Q258" s="13"/>
      <c r="AF258" s="13"/>
      <c r="AU258" s="13"/>
      <c r="BK258" s="13"/>
      <c r="BZ258" s="13"/>
      <c r="CO258" s="13"/>
    </row>
    <row r="259" spans="3:93" ht="14.25" customHeight="1">
      <c r="C259" s="21"/>
      <c r="Q259" s="13"/>
      <c r="AF259" s="13"/>
      <c r="AU259" s="13"/>
      <c r="BK259" s="13"/>
      <c r="BZ259" s="13"/>
      <c r="CO259" s="13"/>
    </row>
    <row r="260" spans="3:93" ht="14.25" customHeight="1">
      <c r="C260" s="21"/>
      <c r="Q260" s="13"/>
      <c r="AF260" s="13"/>
      <c r="AU260" s="13"/>
      <c r="BK260" s="13"/>
      <c r="BZ260" s="13"/>
      <c r="CO260" s="13"/>
    </row>
    <row r="261" spans="3:93" ht="14.25" customHeight="1">
      <c r="C261" s="21"/>
      <c r="Q261" s="13"/>
      <c r="AF261" s="13"/>
      <c r="AU261" s="13"/>
      <c r="BK261" s="13"/>
      <c r="BZ261" s="13"/>
      <c r="CO261" s="13"/>
    </row>
    <row r="262" spans="3:93" ht="14.25" customHeight="1">
      <c r="C262" s="21"/>
      <c r="Q262" s="13"/>
      <c r="AF262" s="13"/>
      <c r="AU262" s="13"/>
      <c r="BK262" s="13"/>
      <c r="BZ262" s="13"/>
      <c r="CO262" s="13"/>
    </row>
    <row r="263" spans="3:93" ht="14.25" customHeight="1">
      <c r="C263" s="21"/>
      <c r="Q263" s="13"/>
      <c r="AF263" s="13"/>
      <c r="AU263" s="13"/>
      <c r="BK263" s="13"/>
      <c r="BZ263" s="13"/>
      <c r="CO263" s="13"/>
    </row>
    <row r="264" spans="3:93" ht="14.25" customHeight="1">
      <c r="C264" s="21"/>
      <c r="Q264" s="13"/>
      <c r="AF264" s="13"/>
      <c r="AU264" s="13"/>
      <c r="BK264" s="13"/>
      <c r="BZ264" s="13"/>
      <c r="CO264" s="13"/>
    </row>
    <row r="265" spans="3:93" ht="14.25" customHeight="1">
      <c r="C265" s="21"/>
      <c r="Q265" s="13"/>
      <c r="AF265" s="13"/>
      <c r="AU265" s="13"/>
      <c r="BK265" s="13"/>
      <c r="BZ265" s="13"/>
      <c r="CO265" s="13"/>
    </row>
    <row r="266" spans="3:93" ht="14.25" customHeight="1">
      <c r="C266" s="21"/>
      <c r="Q266" s="13"/>
      <c r="AF266" s="13"/>
      <c r="AU266" s="13"/>
      <c r="BK266" s="13"/>
      <c r="BZ266" s="13"/>
      <c r="CO266" s="13"/>
    </row>
    <row r="267" spans="3:93" ht="14.25" customHeight="1">
      <c r="C267" s="21"/>
      <c r="Q267" s="13"/>
      <c r="AF267" s="13"/>
      <c r="AU267" s="13"/>
      <c r="BK267" s="13"/>
      <c r="BZ267" s="13"/>
      <c r="CO267" s="13"/>
    </row>
    <row r="268" spans="3:93" ht="14.25" customHeight="1">
      <c r="C268" s="21"/>
      <c r="Q268" s="13"/>
      <c r="AF268" s="13"/>
      <c r="AU268" s="13"/>
      <c r="BK268" s="13"/>
      <c r="BZ268" s="13"/>
      <c r="CO268" s="13"/>
    </row>
    <row r="269" spans="3:93" ht="14.25" customHeight="1">
      <c r="C269" s="21"/>
      <c r="Q269" s="13"/>
      <c r="AF269" s="13"/>
      <c r="AU269" s="13"/>
      <c r="BK269" s="13"/>
      <c r="BZ269" s="13"/>
      <c r="CO269" s="13"/>
    </row>
    <row r="270" spans="3:93" ht="14.25" customHeight="1">
      <c r="C270" s="21"/>
      <c r="Q270" s="13"/>
      <c r="AF270" s="13"/>
      <c r="AU270" s="13"/>
      <c r="BK270" s="13"/>
      <c r="BZ270" s="13"/>
      <c r="CO270" s="13"/>
    </row>
    <row r="271" spans="3:93" ht="14.25" customHeight="1">
      <c r="C271" s="21"/>
      <c r="Q271" s="13"/>
      <c r="AF271" s="13"/>
      <c r="AU271" s="13"/>
      <c r="BK271" s="13"/>
      <c r="BZ271" s="13"/>
      <c r="CO271" s="13"/>
    </row>
    <row r="272" spans="3:93" ht="14.25" customHeight="1">
      <c r="C272" s="21"/>
      <c r="Q272" s="13"/>
      <c r="AF272" s="13"/>
      <c r="AU272" s="13"/>
      <c r="BK272" s="13"/>
      <c r="BZ272" s="13"/>
      <c r="CO272" s="13"/>
    </row>
    <row r="273" spans="3:93" ht="14.25" customHeight="1">
      <c r="C273" s="21"/>
      <c r="Q273" s="13"/>
      <c r="AF273" s="13"/>
      <c r="AU273" s="13"/>
      <c r="BK273" s="13"/>
      <c r="BZ273" s="13"/>
      <c r="CO273" s="13"/>
    </row>
    <row r="274" spans="3:93" ht="14.25" customHeight="1">
      <c r="C274" s="21"/>
      <c r="Q274" s="13"/>
      <c r="AF274" s="13"/>
      <c r="AU274" s="13"/>
      <c r="BK274" s="13"/>
      <c r="BZ274" s="13"/>
      <c r="CO274" s="13"/>
    </row>
    <row r="275" spans="3:93" ht="14.25" customHeight="1">
      <c r="C275" s="21"/>
      <c r="Q275" s="13"/>
      <c r="AF275" s="13"/>
      <c r="AU275" s="13"/>
      <c r="BK275" s="13"/>
      <c r="BZ275" s="13"/>
      <c r="CO275" s="13"/>
    </row>
    <row r="276" spans="3:93" ht="14.25" customHeight="1">
      <c r="C276" s="21"/>
      <c r="Q276" s="13"/>
      <c r="AF276" s="13"/>
      <c r="AU276" s="13"/>
      <c r="BK276" s="13"/>
      <c r="BZ276" s="13"/>
      <c r="CO276" s="13"/>
    </row>
    <row r="277" spans="3:93" ht="14.25" customHeight="1">
      <c r="C277" s="21"/>
      <c r="Q277" s="13"/>
      <c r="AF277" s="13"/>
      <c r="AU277" s="13"/>
      <c r="BK277" s="13"/>
      <c r="BZ277" s="13"/>
      <c r="CO277" s="13"/>
    </row>
    <row r="278" spans="3:93" ht="14.25" customHeight="1">
      <c r="C278" s="21"/>
      <c r="Q278" s="13"/>
      <c r="AF278" s="13"/>
      <c r="AU278" s="13"/>
      <c r="BK278" s="13"/>
      <c r="BZ278" s="13"/>
      <c r="CO278" s="13"/>
    </row>
    <row r="279" spans="3:93" ht="14.25" customHeight="1">
      <c r="C279" s="21"/>
      <c r="Q279" s="13"/>
      <c r="AF279" s="13"/>
      <c r="AU279" s="13"/>
      <c r="BK279" s="13"/>
      <c r="BZ279" s="13"/>
      <c r="CO279" s="13"/>
    </row>
    <row r="280" spans="3:93" ht="14.25" customHeight="1">
      <c r="C280" s="21"/>
      <c r="Q280" s="13"/>
      <c r="AF280" s="13"/>
      <c r="AU280" s="13"/>
      <c r="BK280" s="13"/>
      <c r="BZ280" s="13"/>
      <c r="CO280" s="13"/>
    </row>
    <row r="281" spans="3:93" ht="14.25" customHeight="1">
      <c r="C281" s="21"/>
      <c r="Q281" s="13"/>
      <c r="AF281" s="13"/>
      <c r="AU281" s="13"/>
      <c r="BK281" s="13"/>
      <c r="BZ281" s="13"/>
      <c r="CO281" s="13"/>
    </row>
    <row r="282" spans="3:93" ht="14.25" customHeight="1">
      <c r="C282" s="21"/>
      <c r="Q282" s="13"/>
      <c r="AF282" s="13"/>
      <c r="AU282" s="13"/>
      <c r="BK282" s="13"/>
      <c r="BZ282" s="13"/>
      <c r="CO282" s="13"/>
    </row>
    <row r="283" spans="3:93" ht="14.25" customHeight="1">
      <c r="C283" s="21"/>
      <c r="Q283" s="13"/>
      <c r="AF283" s="13"/>
      <c r="AU283" s="13"/>
      <c r="BK283" s="13"/>
      <c r="BZ283" s="13"/>
      <c r="CO283" s="13"/>
    </row>
    <row r="284" spans="3:93" ht="14.25" customHeight="1">
      <c r="C284" s="21"/>
      <c r="Q284" s="13"/>
      <c r="AF284" s="13"/>
      <c r="AU284" s="13"/>
      <c r="BK284" s="13"/>
      <c r="BZ284" s="13"/>
      <c r="CO284" s="13"/>
    </row>
    <row r="285" spans="3:93" ht="14.25" customHeight="1">
      <c r="C285" s="21"/>
      <c r="Q285" s="13"/>
      <c r="AF285" s="13"/>
      <c r="AU285" s="13"/>
      <c r="BK285" s="13"/>
      <c r="BZ285" s="13"/>
      <c r="CO285" s="13"/>
    </row>
    <row r="286" spans="3:93" ht="14.25" customHeight="1">
      <c r="C286" s="21"/>
      <c r="Q286" s="13"/>
      <c r="AF286" s="13"/>
      <c r="AU286" s="13"/>
      <c r="BK286" s="13"/>
      <c r="BZ286" s="13"/>
      <c r="CO286" s="13"/>
    </row>
    <row r="287" spans="3:93" ht="14.25" customHeight="1">
      <c r="C287" s="21"/>
      <c r="Q287" s="13"/>
      <c r="AF287" s="13"/>
      <c r="AU287" s="13"/>
      <c r="BK287" s="13"/>
      <c r="BZ287" s="13"/>
      <c r="CO287" s="13"/>
    </row>
    <row r="288" spans="3:93" ht="14.25" customHeight="1">
      <c r="C288" s="21"/>
      <c r="Q288" s="13"/>
      <c r="AF288" s="13"/>
      <c r="AU288" s="13"/>
      <c r="BK288" s="13"/>
      <c r="BZ288" s="13"/>
      <c r="CO288" s="13"/>
    </row>
    <row r="289" spans="3:93" ht="14.25" customHeight="1">
      <c r="C289" s="21"/>
      <c r="Q289" s="13"/>
      <c r="AF289" s="13"/>
      <c r="AU289" s="13"/>
      <c r="BK289" s="13"/>
      <c r="BZ289" s="13"/>
      <c r="CO289" s="13"/>
    </row>
    <row r="290" spans="3:93" ht="14.25" customHeight="1">
      <c r="C290" s="21"/>
      <c r="Q290" s="13"/>
      <c r="AF290" s="13"/>
      <c r="AU290" s="13"/>
      <c r="BK290" s="13"/>
      <c r="BZ290" s="13"/>
      <c r="CO290" s="13"/>
    </row>
    <row r="291" spans="3:93" ht="14.25" customHeight="1">
      <c r="C291" s="21"/>
      <c r="Q291" s="13"/>
      <c r="AF291" s="13"/>
      <c r="AU291" s="13"/>
      <c r="BK291" s="13"/>
      <c r="BZ291" s="13"/>
      <c r="CO291" s="13"/>
    </row>
    <row r="292" spans="3:93" ht="14.25" customHeight="1">
      <c r="C292" s="21"/>
      <c r="Q292" s="13"/>
      <c r="AF292" s="13"/>
      <c r="AU292" s="13"/>
      <c r="BK292" s="13"/>
      <c r="BZ292" s="13"/>
      <c r="CO292" s="13"/>
    </row>
    <row r="293" spans="3:93" ht="14.25" customHeight="1">
      <c r="C293" s="21"/>
      <c r="Q293" s="13"/>
      <c r="AF293" s="13"/>
      <c r="AU293" s="13"/>
      <c r="BK293" s="13"/>
      <c r="BZ293" s="13"/>
      <c r="CO293" s="13"/>
    </row>
    <row r="294" spans="3:93" ht="14.25" customHeight="1">
      <c r="C294" s="21"/>
      <c r="Q294" s="13"/>
      <c r="AF294" s="13"/>
      <c r="AU294" s="13"/>
      <c r="BK294" s="13"/>
      <c r="BZ294" s="13"/>
      <c r="CO294" s="13"/>
    </row>
    <row r="295" spans="3:93" ht="14.25" customHeight="1">
      <c r="C295" s="21"/>
      <c r="Q295" s="13"/>
      <c r="AF295" s="13"/>
      <c r="AU295" s="13"/>
      <c r="BK295" s="13"/>
      <c r="BZ295" s="13"/>
      <c r="CO295" s="13"/>
    </row>
    <row r="296" spans="3:93" ht="14.25" customHeight="1">
      <c r="C296" s="21"/>
      <c r="Q296" s="13"/>
      <c r="AF296" s="13"/>
      <c r="AU296" s="13"/>
      <c r="BK296" s="13"/>
      <c r="BZ296" s="13"/>
      <c r="CO296" s="13"/>
    </row>
    <row r="297" spans="3:93" ht="14.25" customHeight="1">
      <c r="C297" s="21"/>
      <c r="Q297" s="13"/>
      <c r="AF297" s="13"/>
      <c r="AU297" s="13"/>
      <c r="BK297" s="13"/>
      <c r="BZ297" s="13"/>
      <c r="CO297" s="13"/>
    </row>
    <row r="298" spans="3:93" ht="14.25" customHeight="1">
      <c r="C298" s="21"/>
      <c r="Q298" s="13"/>
      <c r="AF298" s="13"/>
      <c r="AU298" s="13"/>
      <c r="BK298" s="13"/>
      <c r="BZ298" s="13"/>
      <c r="CO298" s="13"/>
    </row>
    <row r="299" spans="3:93" ht="14.25" customHeight="1">
      <c r="C299" s="21"/>
      <c r="Q299" s="13"/>
      <c r="AF299" s="13"/>
      <c r="AU299" s="13"/>
      <c r="BK299" s="13"/>
      <c r="BZ299" s="13"/>
      <c r="CO299" s="13"/>
    </row>
    <row r="300" spans="3:93" ht="14.25" customHeight="1">
      <c r="C300" s="21"/>
      <c r="Q300" s="13"/>
      <c r="AF300" s="13"/>
      <c r="AU300" s="13"/>
      <c r="BK300" s="13"/>
      <c r="BZ300" s="13"/>
      <c r="CO300" s="13"/>
    </row>
    <row r="301" spans="3:93" ht="14.25" customHeight="1">
      <c r="C301" s="21"/>
      <c r="Q301" s="13"/>
      <c r="AF301" s="13"/>
      <c r="AU301" s="13"/>
      <c r="BK301" s="13"/>
      <c r="BZ301" s="13"/>
      <c r="CO301" s="13"/>
    </row>
    <row r="302" spans="3:93" ht="14.25" customHeight="1">
      <c r="C302" s="21"/>
      <c r="Q302" s="13"/>
      <c r="AF302" s="13"/>
      <c r="AU302" s="13"/>
      <c r="BK302" s="13"/>
      <c r="BZ302" s="13"/>
      <c r="CO302" s="13"/>
    </row>
    <row r="303" spans="3:93" ht="14.25" customHeight="1">
      <c r="C303" s="21"/>
      <c r="Q303" s="13"/>
      <c r="AF303" s="13"/>
      <c r="AU303" s="13"/>
      <c r="BK303" s="13"/>
      <c r="BZ303" s="13"/>
      <c r="CO303" s="13"/>
    </row>
    <row r="304" spans="3:93" ht="14.25" customHeight="1">
      <c r="C304" s="21"/>
      <c r="Q304" s="13"/>
      <c r="AF304" s="13"/>
      <c r="AU304" s="13"/>
      <c r="BK304" s="13"/>
      <c r="BZ304" s="13"/>
      <c r="CO304" s="13"/>
    </row>
    <row r="305" spans="3:93" ht="14.25" customHeight="1">
      <c r="C305" s="21"/>
      <c r="Q305" s="13"/>
      <c r="AF305" s="13"/>
      <c r="AU305" s="13"/>
      <c r="BK305" s="13"/>
      <c r="BZ305" s="13"/>
      <c r="CO305" s="13"/>
    </row>
    <row r="306" spans="3:93" ht="14.25" customHeight="1">
      <c r="C306" s="21"/>
      <c r="Q306" s="13"/>
      <c r="AF306" s="13"/>
      <c r="AU306" s="13"/>
      <c r="BK306" s="13"/>
      <c r="BZ306" s="13"/>
      <c r="CO306" s="13"/>
    </row>
    <row r="307" spans="3:93" ht="14.25" customHeight="1">
      <c r="C307" s="21"/>
      <c r="Q307" s="13"/>
      <c r="AF307" s="13"/>
      <c r="AU307" s="13"/>
      <c r="BK307" s="13"/>
      <c r="BZ307" s="13"/>
      <c r="CO307" s="13"/>
    </row>
    <row r="308" spans="3:93" ht="14.25" customHeight="1">
      <c r="C308" s="21"/>
      <c r="Q308" s="13"/>
      <c r="AF308" s="13"/>
      <c r="AU308" s="13"/>
      <c r="BK308" s="13"/>
      <c r="BZ308" s="13"/>
      <c r="CO308" s="13"/>
    </row>
    <row r="309" spans="3:93" ht="14.25" customHeight="1">
      <c r="C309" s="21"/>
      <c r="Q309" s="13"/>
      <c r="AF309" s="13"/>
      <c r="AU309" s="13"/>
      <c r="BK309" s="13"/>
      <c r="BZ309" s="13"/>
      <c r="CO309" s="13"/>
    </row>
    <row r="310" spans="3:93" ht="14.25" customHeight="1">
      <c r="C310" s="21"/>
      <c r="Q310" s="13"/>
      <c r="AF310" s="13"/>
      <c r="AU310" s="13"/>
      <c r="BK310" s="13"/>
      <c r="BZ310" s="13"/>
      <c r="CO310" s="13"/>
    </row>
    <row r="311" spans="3:93" ht="14.25" customHeight="1">
      <c r="C311" s="21"/>
      <c r="Q311" s="13"/>
      <c r="AF311" s="13"/>
      <c r="AU311" s="13"/>
      <c r="BK311" s="13"/>
      <c r="BZ311" s="13"/>
      <c r="CO311" s="13"/>
    </row>
    <row r="312" spans="3:93" ht="14.25" customHeight="1">
      <c r="C312" s="21"/>
      <c r="Q312" s="13"/>
      <c r="AF312" s="13"/>
      <c r="AU312" s="13"/>
      <c r="BK312" s="13"/>
      <c r="BZ312" s="13"/>
      <c r="CO312" s="13"/>
    </row>
    <row r="313" spans="3:93" ht="14.25" customHeight="1">
      <c r="C313" s="21"/>
      <c r="Q313" s="13"/>
      <c r="AF313" s="13"/>
      <c r="AU313" s="13"/>
      <c r="BK313" s="13"/>
      <c r="BZ313" s="13"/>
      <c r="CO313" s="13"/>
    </row>
    <row r="314" spans="3:93" ht="14.25" customHeight="1">
      <c r="C314" s="21"/>
      <c r="Q314" s="13"/>
      <c r="AF314" s="13"/>
      <c r="AU314" s="13"/>
      <c r="BK314" s="13"/>
      <c r="BZ314" s="13"/>
      <c r="CO314" s="13"/>
    </row>
    <row r="315" spans="3:93" ht="14.25" customHeight="1">
      <c r="C315" s="21"/>
      <c r="Q315" s="13"/>
      <c r="AF315" s="13"/>
      <c r="AU315" s="13"/>
      <c r="BK315" s="13"/>
      <c r="BZ315" s="13"/>
      <c r="CO315" s="13"/>
    </row>
    <row r="316" spans="3:93" ht="14.25" customHeight="1">
      <c r="C316" s="21"/>
      <c r="Q316" s="13"/>
      <c r="AF316" s="13"/>
      <c r="AU316" s="13"/>
      <c r="BK316" s="13"/>
      <c r="BZ316" s="13"/>
      <c r="CO316" s="13"/>
    </row>
    <row r="317" spans="3:93" ht="14.25" customHeight="1">
      <c r="C317" s="21"/>
      <c r="Q317" s="13"/>
      <c r="AF317" s="13"/>
      <c r="AU317" s="13"/>
      <c r="BK317" s="13"/>
      <c r="BZ317" s="13"/>
      <c r="CO317" s="13"/>
    </row>
    <row r="318" spans="3:93" ht="14.25" customHeight="1">
      <c r="C318" s="21"/>
      <c r="Q318" s="13"/>
      <c r="AF318" s="13"/>
      <c r="AU318" s="13"/>
      <c r="BK318" s="13"/>
      <c r="BZ318" s="13"/>
      <c r="CO318" s="13"/>
    </row>
    <row r="319" spans="3:93" ht="14.25" customHeight="1">
      <c r="C319" s="21"/>
      <c r="Q319" s="13"/>
      <c r="AF319" s="13"/>
      <c r="AU319" s="13"/>
      <c r="BK319" s="13"/>
      <c r="BZ319" s="13"/>
      <c r="CO319" s="13"/>
    </row>
    <row r="320" spans="3:93" ht="14.25" customHeight="1">
      <c r="C320" s="21"/>
      <c r="Q320" s="13"/>
      <c r="AF320" s="13"/>
      <c r="AU320" s="13"/>
      <c r="BK320" s="13"/>
      <c r="BZ320" s="13"/>
      <c r="CO320" s="13"/>
    </row>
    <row r="321" spans="3:93" ht="14.25" customHeight="1">
      <c r="C321" s="21"/>
      <c r="Q321" s="13"/>
      <c r="AF321" s="13"/>
      <c r="AU321" s="13"/>
      <c r="BK321" s="13"/>
      <c r="BZ321" s="13"/>
      <c r="CO321" s="13"/>
    </row>
    <row r="322" spans="3:93" ht="14.25" customHeight="1">
      <c r="C322" s="21"/>
      <c r="Q322" s="13"/>
      <c r="AF322" s="13"/>
      <c r="AU322" s="13"/>
      <c r="BK322" s="13"/>
      <c r="BZ322" s="13"/>
      <c r="CO322" s="13"/>
    </row>
    <row r="323" spans="3:93" ht="14.25" customHeight="1">
      <c r="C323" s="21"/>
      <c r="Q323" s="13"/>
      <c r="AF323" s="13"/>
      <c r="AU323" s="13"/>
      <c r="BK323" s="13"/>
      <c r="BZ323" s="13"/>
      <c r="CO323" s="13"/>
    </row>
    <row r="324" spans="3:93" ht="14.25" customHeight="1">
      <c r="C324" s="21"/>
      <c r="Q324" s="13"/>
      <c r="AF324" s="13"/>
      <c r="AU324" s="13"/>
      <c r="BK324" s="13"/>
      <c r="BZ324" s="13"/>
      <c r="CO324" s="13"/>
    </row>
    <row r="325" spans="3:93" ht="14.25" customHeight="1">
      <c r="C325" s="21"/>
      <c r="Q325" s="13"/>
      <c r="AF325" s="13"/>
      <c r="AU325" s="13"/>
      <c r="BK325" s="13"/>
      <c r="BZ325" s="13"/>
      <c r="CO325" s="13"/>
    </row>
    <row r="326" spans="3:93" ht="14.25" customHeight="1">
      <c r="C326" s="21"/>
      <c r="Q326" s="13"/>
      <c r="AF326" s="13"/>
      <c r="AU326" s="13"/>
      <c r="BK326" s="13"/>
      <c r="BZ326" s="13"/>
      <c r="CO326" s="13"/>
    </row>
    <row r="327" spans="3:93" ht="14.25" customHeight="1">
      <c r="C327" s="21"/>
      <c r="Q327" s="13"/>
      <c r="AF327" s="13"/>
      <c r="AU327" s="13"/>
      <c r="BK327" s="13"/>
      <c r="BZ327" s="13"/>
      <c r="CO327" s="13"/>
    </row>
    <row r="328" spans="3:93" ht="14.25" customHeight="1">
      <c r="C328" s="21"/>
      <c r="Q328" s="13"/>
      <c r="AF328" s="13"/>
      <c r="AU328" s="13"/>
      <c r="BK328" s="13"/>
      <c r="BZ328" s="13"/>
      <c r="CO328" s="13"/>
    </row>
    <row r="329" spans="3:93" ht="14.25" customHeight="1">
      <c r="C329" s="21"/>
      <c r="Q329" s="13"/>
      <c r="AF329" s="13"/>
      <c r="AU329" s="13"/>
      <c r="BK329" s="13"/>
      <c r="BZ329" s="13"/>
      <c r="CO329" s="13"/>
    </row>
    <row r="330" spans="3:93" ht="14.25" customHeight="1">
      <c r="C330" s="21"/>
      <c r="Q330" s="13"/>
      <c r="AF330" s="13"/>
      <c r="AU330" s="13"/>
      <c r="BK330" s="13"/>
      <c r="BZ330" s="13"/>
      <c r="CO330" s="13"/>
    </row>
    <row r="331" spans="3:93" ht="14.25" customHeight="1">
      <c r="C331" s="21"/>
      <c r="Q331" s="13"/>
      <c r="AF331" s="13"/>
      <c r="AU331" s="13"/>
      <c r="BK331" s="13"/>
      <c r="BZ331" s="13"/>
      <c r="CO331" s="13"/>
    </row>
    <row r="332" spans="3:93" ht="14.25" customHeight="1">
      <c r="C332" s="21"/>
      <c r="Q332" s="13"/>
      <c r="AF332" s="13"/>
      <c r="AU332" s="13"/>
      <c r="BK332" s="13"/>
      <c r="BZ332" s="13"/>
      <c r="CO332" s="13"/>
    </row>
    <row r="333" spans="3:93" ht="14.25" customHeight="1">
      <c r="C333" s="21"/>
      <c r="Q333" s="13"/>
      <c r="AF333" s="13"/>
      <c r="AU333" s="13"/>
      <c r="BK333" s="13"/>
      <c r="BZ333" s="13"/>
      <c r="CO333" s="13"/>
    </row>
    <row r="334" spans="3:93" ht="14.25" customHeight="1">
      <c r="C334" s="21"/>
      <c r="Q334" s="13"/>
      <c r="AF334" s="13"/>
      <c r="AU334" s="13"/>
      <c r="BK334" s="13"/>
      <c r="BZ334" s="13"/>
      <c r="CO334" s="13"/>
    </row>
    <row r="335" spans="3:93" ht="14.25" customHeight="1">
      <c r="C335" s="21"/>
      <c r="Q335" s="13"/>
      <c r="AF335" s="13"/>
      <c r="AU335" s="13"/>
      <c r="BK335" s="13"/>
      <c r="BZ335" s="13"/>
      <c r="CO335" s="13"/>
    </row>
    <row r="336" spans="3:93" ht="14.25" customHeight="1">
      <c r="C336" s="21"/>
      <c r="Q336" s="13"/>
      <c r="AF336" s="13"/>
      <c r="AU336" s="13"/>
      <c r="BK336" s="13"/>
      <c r="BZ336" s="13"/>
      <c r="CO336" s="13"/>
    </row>
    <row r="337" spans="3:93" ht="14.25" customHeight="1">
      <c r="C337" s="21"/>
      <c r="Q337" s="13"/>
      <c r="AF337" s="13"/>
      <c r="AU337" s="13"/>
      <c r="BK337" s="13"/>
      <c r="BZ337" s="13"/>
      <c r="CO337" s="13"/>
    </row>
    <row r="338" spans="3:93" ht="14.25" customHeight="1">
      <c r="C338" s="21"/>
      <c r="Q338" s="13"/>
      <c r="AF338" s="13"/>
      <c r="AU338" s="13"/>
      <c r="BK338" s="13"/>
      <c r="BZ338" s="13"/>
      <c r="CO338" s="13"/>
    </row>
    <row r="339" spans="3:93" ht="14.25" customHeight="1">
      <c r="C339" s="21"/>
      <c r="Q339" s="13"/>
      <c r="AF339" s="13"/>
      <c r="AU339" s="13"/>
      <c r="BK339" s="13"/>
      <c r="BZ339" s="13"/>
      <c r="CO339" s="13"/>
    </row>
    <row r="340" spans="3:93" ht="14.25" customHeight="1">
      <c r="C340" s="21"/>
      <c r="Q340" s="13"/>
      <c r="AF340" s="13"/>
      <c r="AU340" s="13"/>
      <c r="BK340" s="13"/>
      <c r="BZ340" s="13"/>
      <c r="CO340" s="13"/>
    </row>
    <row r="341" spans="3:93" ht="14.25" customHeight="1">
      <c r="C341" s="21"/>
      <c r="Q341" s="13"/>
      <c r="AF341" s="13"/>
      <c r="AU341" s="13"/>
      <c r="BK341" s="13"/>
      <c r="BZ341" s="13"/>
      <c r="CO341" s="13"/>
    </row>
    <row r="342" spans="3:93" ht="14.25" customHeight="1">
      <c r="C342" s="21"/>
      <c r="Q342" s="13"/>
      <c r="AF342" s="13"/>
      <c r="AU342" s="13"/>
      <c r="BK342" s="13"/>
      <c r="BZ342" s="13"/>
      <c r="CO342" s="13"/>
    </row>
    <row r="343" spans="3:93" ht="14.25" customHeight="1">
      <c r="C343" s="21"/>
      <c r="Q343" s="13"/>
      <c r="AF343" s="13"/>
      <c r="AU343" s="13"/>
      <c r="BK343" s="13"/>
      <c r="BZ343" s="13"/>
      <c r="CO343" s="13"/>
    </row>
    <row r="344" spans="3:93" ht="14.25" customHeight="1">
      <c r="C344" s="21"/>
      <c r="Q344" s="13"/>
      <c r="AF344" s="13"/>
      <c r="AU344" s="13"/>
      <c r="BK344" s="13"/>
      <c r="BZ344" s="13"/>
      <c r="CO344" s="13"/>
    </row>
    <row r="345" spans="3:93" ht="14.25" customHeight="1">
      <c r="C345" s="21"/>
      <c r="Q345" s="13"/>
      <c r="AF345" s="13"/>
      <c r="AU345" s="13"/>
      <c r="BK345" s="13"/>
      <c r="BZ345" s="13"/>
      <c r="CO345" s="13"/>
    </row>
    <row r="346" spans="3:93" ht="14.25" customHeight="1">
      <c r="C346" s="21"/>
      <c r="Q346" s="13"/>
      <c r="AF346" s="13"/>
      <c r="AU346" s="13"/>
      <c r="BK346" s="13"/>
      <c r="BZ346" s="13"/>
      <c r="CO346" s="13"/>
    </row>
    <row r="347" spans="3:93" ht="14.25" customHeight="1">
      <c r="C347" s="21"/>
      <c r="Q347" s="13"/>
      <c r="AF347" s="13"/>
      <c r="AU347" s="13"/>
      <c r="BK347" s="13"/>
      <c r="BZ347" s="13"/>
      <c r="CO347" s="13"/>
    </row>
    <row r="348" spans="3:93" ht="14.25" customHeight="1">
      <c r="C348" s="21"/>
      <c r="Q348" s="13"/>
      <c r="AF348" s="13"/>
      <c r="AU348" s="13"/>
      <c r="BK348" s="13"/>
      <c r="BZ348" s="13"/>
      <c r="CO348" s="13"/>
    </row>
    <row r="349" spans="3:93" ht="14.25" customHeight="1">
      <c r="C349" s="21"/>
      <c r="Q349" s="13"/>
      <c r="AF349" s="13"/>
      <c r="AU349" s="13"/>
      <c r="BK349" s="13"/>
      <c r="BZ349" s="13"/>
      <c r="CO349" s="13"/>
    </row>
    <row r="350" spans="3:93" ht="14.25" customHeight="1">
      <c r="C350" s="21"/>
      <c r="Q350" s="13"/>
      <c r="AF350" s="13"/>
      <c r="AU350" s="13"/>
      <c r="BK350" s="13"/>
      <c r="BZ350" s="13"/>
      <c r="CO350" s="13"/>
    </row>
    <row r="351" spans="3:93" ht="14.25" customHeight="1">
      <c r="C351" s="21"/>
      <c r="Q351" s="13"/>
      <c r="AF351" s="13"/>
      <c r="AU351" s="13"/>
      <c r="BK351" s="13"/>
      <c r="BZ351" s="13"/>
      <c r="CO351" s="13"/>
    </row>
    <row r="352" spans="3:93" ht="14.25" customHeight="1">
      <c r="C352" s="21"/>
      <c r="Q352" s="13"/>
      <c r="AF352" s="13"/>
      <c r="AU352" s="13"/>
      <c r="BK352" s="13"/>
      <c r="BZ352" s="13"/>
      <c r="CO352" s="13"/>
    </row>
    <row r="353" spans="3:93" ht="14.25" customHeight="1">
      <c r="C353" s="21"/>
      <c r="Q353" s="13"/>
      <c r="AF353" s="13"/>
      <c r="AU353" s="13"/>
      <c r="BK353" s="13"/>
      <c r="BZ353" s="13"/>
      <c r="CO353" s="13"/>
    </row>
    <row r="354" spans="3:93" ht="14.25" customHeight="1">
      <c r="C354" s="21"/>
      <c r="Q354" s="13"/>
      <c r="AF354" s="13"/>
      <c r="AU354" s="13"/>
      <c r="BK354" s="13"/>
      <c r="BZ354" s="13"/>
      <c r="CO354" s="13"/>
    </row>
    <row r="355" spans="3:93" ht="14.25" customHeight="1">
      <c r="C355" s="21"/>
      <c r="Q355" s="13"/>
      <c r="AF355" s="13"/>
      <c r="AU355" s="13"/>
      <c r="BK355" s="13"/>
      <c r="BZ355" s="13"/>
      <c r="CO355" s="13"/>
    </row>
    <row r="356" spans="3:93" ht="14.25" customHeight="1">
      <c r="C356" s="21"/>
      <c r="Q356" s="13"/>
      <c r="AF356" s="13"/>
      <c r="AU356" s="13"/>
      <c r="BK356" s="13"/>
      <c r="BZ356" s="13"/>
      <c r="CO356" s="13"/>
    </row>
    <row r="357" spans="3:93" ht="14.25" customHeight="1">
      <c r="C357" s="21"/>
      <c r="Q357" s="13"/>
      <c r="AF357" s="13"/>
      <c r="AU357" s="13"/>
      <c r="BK357" s="13"/>
      <c r="BZ357" s="13"/>
      <c r="CO357" s="13"/>
    </row>
    <row r="358" spans="3:93" ht="14.25" customHeight="1">
      <c r="C358" s="21"/>
      <c r="Q358" s="13"/>
      <c r="AF358" s="13"/>
      <c r="AU358" s="13"/>
      <c r="BK358" s="13"/>
      <c r="BZ358" s="13"/>
      <c r="CO358" s="13"/>
    </row>
    <row r="359" spans="3:93" ht="14.25" customHeight="1">
      <c r="C359" s="21"/>
      <c r="Q359" s="13"/>
      <c r="AF359" s="13"/>
      <c r="AU359" s="13"/>
      <c r="BK359" s="13"/>
      <c r="BZ359" s="13"/>
      <c r="CO359" s="13"/>
    </row>
    <row r="360" spans="3:93" ht="14.25" customHeight="1">
      <c r="C360" s="21"/>
      <c r="Q360" s="13"/>
      <c r="AF360" s="13"/>
      <c r="AU360" s="13"/>
      <c r="BK360" s="13"/>
      <c r="BZ360" s="13"/>
      <c r="CO360" s="13"/>
    </row>
    <row r="361" spans="3:93" ht="14.25" customHeight="1">
      <c r="C361" s="21"/>
      <c r="Q361" s="13"/>
      <c r="AF361" s="13"/>
      <c r="AU361" s="13"/>
      <c r="BK361" s="13"/>
      <c r="BZ361" s="13"/>
      <c r="CO361" s="13"/>
    </row>
    <row r="362" spans="3:93" ht="14.25" customHeight="1">
      <c r="C362" s="21"/>
      <c r="Q362" s="13"/>
      <c r="AF362" s="13"/>
      <c r="AU362" s="13"/>
      <c r="BK362" s="13"/>
      <c r="BZ362" s="13"/>
      <c r="CO362" s="13"/>
    </row>
    <row r="363" spans="3:93" ht="14.25" customHeight="1">
      <c r="C363" s="21"/>
      <c r="Q363" s="13"/>
      <c r="AF363" s="13"/>
      <c r="AU363" s="13"/>
      <c r="BK363" s="13"/>
      <c r="BZ363" s="13"/>
      <c r="CO363" s="13"/>
    </row>
    <row r="364" spans="3:93" ht="14.25" customHeight="1">
      <c r="C364" s="21"/>
      <c r="Q364" s="13"/>
      <c r="AF364" s="13"/>
      <c r="AU364" s="13"/>
      <c r="BK364" s="13"/>
      <c r="BZ364" s="13"/>
      <c r="CO364" s="13"/>
    </row>
    <row r="365" spans="3:93" ht="14.25" customHeight="1">
      <c r="C365" s="21"/>
      <c r="Q365" s="13"/>
      <c r="AF365" s="13"/>
      <c r="AU365" s="13"/>
      <c r="BK365" s="13"/>
      <c r="BZ365" s="13"/>
      <c r="CO365" s="13"/>
    </row>
    <row r="366" spans="3:93" ht="14.25" customHeight="1">
      <c r="C366" s="21"/>
      <c r="Q366" s="13"/>
      <c r="AF366" s="13"/>
      <c r="AU366" s="13"/>
      <c r="BK366" s="13"/>
      <c r="BZ366" s="13"/>
      <c r="CO366" s="13"/>
    </row>
    <row r="367" spans="3:93" ht="14.25" customHeight="1">
      <c r="C367" s="21"/>
      <c r="Q367" s="13"/>
      <c r="AF367" s="13"/>
      <c r="AU367" s="13"/>
      <c r="BK367" s="13"/>
      <c r="BZ367" s="13"/>
      <c r="CO367" s="13"/>
    </row>
    <row r="368" spans="3:93" ht="14.25" customHeight="1">
      <c r="C368" s="21"/>
      <c r="Q368" s="13"/>
      <c r="AF368" s="13"/>
      <c r="AU368" s="13"/>
      <c r="BK368" s="13"/>
      <c r="BZ368" s="13"/>
      <c r="CO368" s="13"/>
    </row>
    <row r="369" spans="3:93" ht="14.25" customHeight="1">
      <c r="C369" s="21"/>
      <c r="Q369" s="13"/>
      <c r="AF369" s="13"/>
      <c r="AU369" s="13"/>
      <c r="BK369" s="13"/>
      <c r="BZ369" s="13"/>
      <c r="CO369" s="13"/>
    </row>
    <row r="370" spans="3:93" ht="14.25" customHeight="1">
      <c r="C370" s="21"/>
      <c r="Q370" s="13"/>
      <c r="AF370" s="13"/>
      <c r="AU370" s="13"/>
      <c r="BK370" s="13"/>
      <c r="BZ370" s="13"/>
      <c r="CO370" s="13"/>
    </row>
    <row r="371" spans="3:93" ht="14.25" customHeight="1">
      <c r="C371" s="21"/>
      <c r="Q371" s="13"/>
      <c r="AF371" s="13"/>
      <c r="AU371" s="13"/>
      <c r="BK371" s="13"/>
      <c r="BZ371" s="13"/>
      <c r="CO371" s="13"/>
    </row>
    <row r="372" spans="3:93" ht="14.25" customHeight="1">
      <c r="C372" s="21"/>
      <c r="Q372" s="13"/>
      <c r="AF372" s="13"/>
      <c r="AU372" s="13"/>
      <c r="BK372" s="13"/>
      <c r="BZ372" s="13"/>
      <c r="CO372" s="13"/>
    </row>
    <row r="373" spans="3:93" ht="14.25" customHeight="1">
      <c r="C373" s="21"/>
      <c r="Q373" s="13"/>
      <c r="AF373" s="13"/>
      <c r="AU373" s="13"/>
      <c r="BK373" s="13"/>
      <c r="BZ373" s="13"/>
      <c r="CO373" s="13"/>
    </row>
    <row r="374" spans="3:93" ht="14.25" customHeight="1">
      <c r="C374" s="21"/>
      <c r="Q374" s="13"/>
      <c r="AF374" s="13"/>
      <c r="AU374" s="13"/>
      <c r="BK374" s="13"/>
      <c r="BZ374" s="13"/>
      <c r="CO374" s="13"/>
    </row>
    <row r="375" spans="3:93" ht="14.25" customHeight="1">
      <c r="C375" s="21"/>
      <c r="Q375" s="13"/>
      <c r="AF375" s="13"/>
      <c r="AU375" s="13"/>
      <c r="BK375" s="13"/>
      <c r="BZ375" s="13"/>
      <c r="CO375" s="13"/>
    </row>
    <row r="376" spans="3:93" ht="14.25" customHeight="1">
      <c r="C376" s="21"/>
      <c r="Q376" s="13"/>
      <c r="AF376" s="13"/>
      <c r="AU376" s="13"/>
      <c r="BK376" s="13"/>
      <c r="BZ376" s="13"/>
      <c r="CO376" s="13"/>
    </row>
    <row r="377" spans="3:93" ht="14.25" customHeight="1">
      <c r="C377" s="21"/>
      <c r="Q377" s="13"/>
      <c r="AF377" s="13"/>
      <c r="AU377" s="13"/>
      <c r="BK377" s="13"/>
      <c r="BZ377" s="13"/>
      <c r="CO377" s="13"/>
    </row>
    <row r="378" spans="3:93" ht="14.25" customHeight="1">
      <c r="C378" s="21"/>
      <c r="Q378" s="13"/>
      <c r="AF378" s="13"/>
      <c r="AU378" s="13"/>
      <c r="BK378" s="13"/>
      <c r="BZ378" s="13"/>
      <c r="CO378" s="13"/>
    </row>
    <row r="379" spans="3:93" ht="14.25" customHeight="1">
      <c r="C379" s="21"/>
      <c r="Q379" s="13"/>
      <c r="AF379" s="13"/>
      <c r="AU379" s="13"/>
      <c r="BK379" s="13"/>
      <c r="BZ379" s="13"/>
      <c r="CO379" s="13"/>
    </row>
    <row r="380" spans="3:93" ht="14.25" customHeight="1">
      <c r="C380" s="21"/>
      <c r="Q380" s="13"/>
      <c r="AF380" s="13"/>
      <c r="AU380" s="13"/>
      <c r="BK380" s="13"/>
      <c r="BZ380" s="13"/>
      <c r="CO380" s="13"/>
    </row>
    <row r="381" spans="3:93" ht="14.25" customHeight="1">
      <c r="C381" s="21"/>
      <c r="Q381" s="13"/>
      <c r="AF381" s="13"/>
      <c r="AU381" s="13"/>
      <c r="BK381" s="13"/>
      <c r="BZ381" s="13"/>
      <c r="CO381" s="13"/>
    </row>
    <row r="382" spans="3:93" ht="14.25" customHeight="1">
      <c r="C382" s="21"/>
      <c r="Q382" s="13"/>
      <c r="AF382" s="13"/>
      <c r="AU382" s="13"/>
      <c r="BK382" s="13"/>
      <c r="BZ382" s="13"/>
      <c r="CO382" s="13"/>
    </row>
    <row r="383" spans="3:93" ht="14.25" customHeight="1">
      <c r="C383" s="21"/>
      <c r="Q383" s="13"/>
      <c r="AF383" s="13"/>
      <c r="AU383" s="13"/>
      <c r="BK383" s="13"/>
      <c r="BZ383" s="13"/>
      <c r="CO383" s="13"/>
    </row>
    <row r="384" spans="3:93" ht="14.25" customHeight="1">
      <c r="C384" s="21"/>
      <c r="Q384" s="13"/>
      <c r="AF384" s="13"/>
      <c r="AU384" s="13"/>
      <c r="BK384" s="13"/>
      <c r="BZ384" s="13"/>
      <c r="CO384" s="13"/>
    </row>
    <row r="385" spans="3:93" ht="14.25" customHeight="1">
      <c r="C385" s="21"/>
      <c r="Q385" s="13"/>
      <c r="AF385" s="13"/>
      <c r="AU385" s="13"/>
      <c r="BK385" s="13"/>
      <c r="BZ385" s="13"/>
      <c r="CO385" s="13"/>
    </row>
    <row r="386" spans="3:93" ht="14.25" customHeight="1">
      <c r="C386" s="21"/>
      <c r="Q386" s="13"/>
      <c r="AF386" s="13"/>
      <c r="AU386" s="13"/>
      <c r="BK386" s="13"/>
      <c r="BZ386" s="13"/>
      <c r="CO386" s="13"/>
    </row>
    <row r="387" spans="3:93" ht="14.25" customHeight="1">
      <c r="C387" s="21"/>
      <c r="Q387" s="13"/>
      <c r="AF387" s="13"/>
      <c r="AU387" s="13"/>
      <c r="BK387" s="13"/>
      <c r="BZ387" s="13"/>
      <c r="CO387" s="13"/>
    </row>
    <row r="388" spans="3:93" ht="14.25" customHeight="1">
      <c r="C388" s="21"/>
      <c r="Q388" s="13"/>
      <c r="AF388" s="13"/>
      <c r="AU388" s="13"/>
      <c r="BK388" s="13"/>
      <c r="BZ388" s="13"/>
      <c r="CO388" s="13"/>
    </row>
    <row r="389" spans="3:93" ht="14.25" customHeight="1">
      <c r="C389" s="21"/>
      <c r="Q389" s="13"/>
      <c r="AF389" s="13"/>
      <c r="AU389" s="13"/>
      <c r="BK389" s="13"/>
      <c r="BZ389" s="13"/>
      <c r="CO389" s="13"/>
    </row>
    <row r="390" spans="3:93" ht="14.25" customHeight="1">
      <c r="C390" s="21"/>
      <c r="Q390" s="13"/>
      <c r="AF390" s="13"/>
      <c r="AU390" s="13"/>
      <c r="BK390" s="13"/>
      <c r="BZ390" s="13"/>
      <c r="CO390" s="13"/>
    </row>
    <row r="391" spans="3:93" ht="14.25" customHeight="1">
      <c r="C391" s="21"/>
      <c r="Q391" s="13"/>
      <c r="AF391" s="13"/>
      <c r="AU391" s="13"/>
      <c r="BK391" s="13"/>
      <c r="BZ391" s="13"/>
      <c r="CO391" s="13"/>
    </row>
    <row r="392" spans="3:93" ht="14.25" customHeight="1">
      <c r="C392" s="21"/>
      <c r="Q392" s="13"/>
      <c r="AF392" s="13"/>
      <c r="AU392" s="13"/>
      <c r="BK392" s="13"/>
      <c r="BZ392" s="13"/>
      <c r="CO392" s="13"/>
    </row>
    <row r="393" spans="3:93" ht="14.25" customHeight="1">
      <c r="C393" s="21"/>
      <c r="Q393" s="13"/>
      <c r="AF393" s="13"/>
      <c r="AU393" s="13"/>
      <c r="BK393" s="13"/>
      <c r="BZ393" s="13"/>
      <c r="CO393" s="13"/>
    </row>
    <row r="394" spans="3:93" ht="14.25" customHeight="1">
      <c r="C394" s="21"/>
      <c r="Q394" s="13"/>
      <c r="AF394" s="13"/>
      <c r="AU394" s="13"/>
      <c r="BK394" s="13"/>
      <c r="BZ394" s="13"/>
      <c r="CO394" s="13"/>
    </row>
    <row r="395" spans="3:93" ht="14.25" customHeight="1">
      <c r="C395" s="21"/>
      <c r="Q395" s="13"/>
      <c r="AF395" s="13"/>
      <c r="AU395" s="13"/>
      <c r="BK395" s="13"/>
      <c r="BZ395" s="13"/>
      <c r="CO395" s="13"/>
    </row>
    <row r="396" spans="3:93" ht="14.25" customHeight="1">
      <c r="C396" s="21"/>
      <c r="Q396" s="13"/>
      <c r="AF396" s="13"/>
      <c r="AU396" s="13"/>
      <c r="BK396" s="13"/>
      <c r="BZ396" s="13"/>
      <c r="CO396" s="13"/>
    </row>
    <row r="397" spans="3:93" ht="14.25" customHeight="1">
      <c r="C397" s="21"/>
      <c r="Q397" s="13"/>
      <c r="AF397" s="13"/>
      <c r="AU397" s="13"/>
      <c r="BK397" s="13"/>
      <c r="BZ397" s="13"/>
      <c r="CO397" s="13"/>
    </row>
    <row r="398" spans="3:93" ht="14.25" customHeight="1">
      <c r="C398" s="21"/>
      <c r="Q398" s="13"/>
      <c r="AF398" s="13"/>
      <c r="AU398" s="13"/>
      <c r="BK398" s="13"/>
      <c r="BZ398" s="13"/>
      <c r="CO398" s="13"/>
    </row>
    <row r="399" spans="3:93" ht="14.25" customHeight="1">
      <c r="C399" s="21"/>
      <c r="Q399" s="13"/>
      <c r="AF399" s="13"/>
      <c r="AU399" s="13"/>
      <c r="BK399" s="13"/>
      <c r="BZ399" s="13"/>
      <c r="CO399" s="13"/>
    </row>
    <row r="400" spans="3:93" ht="14.25" customHeight="1">
      <c r="C400" s="21"/>
      <c r="Q400" s="13"/>
      <c r="AF400" s="13"/>
      <c r="AU400" s="13"/>
      <c r="BK400" s="13"/>
      <c r="BZ400" s="13"/>
      <c r="CO400" s="13"/>
    </row>
    <row r="401" spans="3:93" ht="14.25" customHeight="1">
      <c r="C401" s="21"/>
      <c r="Q401" s="13"/>
      <c r="AF401" s="13"/>
      <c r="AU401" s="13"/>
      <c r="BK401" s="13"/>
      <c r="BZ401" s="13"/>
      <c r="CO401" s="13"/>
    </row>
    <row r="402" spans="3:93" ht="14.25" customHeight="1">
      <c r="C402" s="21"/>
      <c r="Q402" s="13"/>
      <c r="AF402" s="13"/>
      <c r="AU402" s="13"/>
      <c r="BK402" s="13"/>
      <c r="BZ402" s="13"/>
      <c r="CO402" s="13"/>
    </row>
    <row r="403" spans="3:93" ht="14.25" customHeight="1">
      <c r="C403" s="21"/>
      <c r="Q403" s="13"/>
      <c r="AF403" s="13"/>
      <c r="AU403" s="13"/>
      <c r="BK403" s="13"/>
      <c r="BZ403" s="13"/>
      <c r="CO403" s="13"/>
    </row>
    <row r="404" spans="3:93" ht="14.25" customHeight="1">
      <c r="C404" s="21"/>
      <c r="Q404" s="13"/>
      <c r="AF404" s="13"/>
      <c r="AU404" s="13"/>
      <c r="BK404" s="13"/>
      <c r="BZ404" s="13"/>
      <c r="CO404" s="13"/>
    </row>
    <row r="405" spans="3:93" ht="14.25" customHeight="1">
      <c r="C405" s="21"/>
      <c r="Q405" s="13"/>
      <c r="AF405" s="13"/>
      <c r="AU405" s="13"/>
      <c r="BK405" s="13"/>
      <c r="BZ405" s="13"/>
      <c r="CO405" s="13"/>
    </row>
    <row r="406" spans="3:93" ht="14.25" customHeight="1">
      <c r="C406" s="21"/>
      <c r="Q406" s="13"/>
      <c r="AF406" s="13"/>
      <c r="AU406" s="13"/>
      <c r="BK406" s="13"/>
      <c r="BZ406" s="13"/>
      <c r="CO406" s="13"/>
    </row>
    <row r="407" spans="3:93" ht="14.25" customHeight="1">
      <c r="C407" s="21"/>
      <c r="Q407" s="13"/>
      <c r="AF407" s="13"/>
      <c r="AU407" s="13"/>
      <c r="BK407" s="13"/>
      <c r="BZ407" s="13"/>
      <c r="CO407" s="13"/>
    </row>
    <row r="408" spans="3:93" ht="14.25" customHeight="1">
      <c r="C408" s="21"/>
      <c r="Q408" s="13"/>
      <c r="AF408" s="13"/>
      <c r="AU408" s="13"/>
      <c r="BK408" s="13"/>
      <c r="BZ408" s="13"/>
      <c r="CO408" s="13"/>
    </row>
    <row r="409" spans="3:93" ht="14.25" customHeight="1">
      <c r="C409" s="21"/>
      <c r="Q409" s="13"/>
      <c r="AF409" s="13"/>
      <c r="AU409" s="13"/>
      <c r="BK409" s="13"/>
      <c r="BZ409" s="13"/>
      <c r="CO409" s="13"/>
    </row>
    <row r="410" spans="3:93" ht="14.25" customHeight="1">
      <c r="C410" s="21"/>
      <c r="Q410" s="13"/>
      <c r="AF410" s="13"/>
      <c r="AU410" s="13"/>
      <c r="BK410" s="13"/>
      <c r="BZ410" s="13"/>
      <c r="CO410" s="13"/>
    </row>
    <row r="411" spans="3:93" ht="14.25" customHeight="1">
      <c r="C411" s="21"/>
      <c r="Q411" s="13"/>
      <c r="AF411" s="13"/>
      <c r="AU411" s="13"/>
      <c r="BK411" s="13"/>
      <c r="BZ411" s="13"/>
      <c r="CO411" s="13"/>
    </row>
    <row r="412" spans="3:93" ht="14.25" customHeight="1">
      <c r="C412" s="21"/>
      <c r="Q412" s="13"/>
      <c r="AF412" s="13"/>
      <c r="AU412" s="13"/>
      <c r="BK412" s="13"/>
      <c r="BZ412" s="13"/>
      <c r="CO412" s="13"/>
    </row>
    <row r="413" spans="3:93" ht="14.25" customHeight="1">
      <c r="C413" s="21"/>
      <c r="Q413" s="13"/>
      <c r="AF413" s="13"/>
      <c r="AU413" s="13"/>
      <c r="BK413" s="13"/>
      <c r="BZ413" s="13"/>
      <c r="CO413" s="13"/>
    </row>
    <row r="414" spans="3:93" ht="14.25" customHeight="1">
      <c r="C414" s="21"/>
      <c r="Q414" s="13"/>
      <c r="AF414" s="13"/>
      <c r="AU414" s="13"/>
      <c r="BK414" s="13"/>
      <c r="BZ414" s="13"/>
      <c r="CO414" s="13"/>
    </row>
    <row r="415" spans="3:93" ht="14.25" customHeight="1">
      <c r="C415" s="21"/>
      <c r="Q415" s="13"/>
      <c r="AF415" s="13"/>
      <c r="AU415" s="13"/>
      <c r="BK415" s="13"/>
      <c r="BZ415" s="13"/>
      <c r="CO415" s="13"/>
    </row>
    <row r="416" spans="3:93" ht="14.25" customHeight="1">
      <c r="C416" s="21"/>
      <c r="Q416" s="13"/>
      <c r="AF416" s="13"/>
      <c r="AU416" s="13"/>
      <c r="BK416" s="13"/>
      <c r="BZ416" s="13"/>
      <c r="CO416" s="13"/>
    </row>
    <row r="417" spans="3:93" ht="14.25" customHeight="1">
      <c r="C417" s="21"/>
      <c r="Q417" s="13"/>
      <c r="AF417" s="13"/>
      <c r="AU417" s="13"/>
      <c r="BK417" s="13"/>
      <c r="BZ417" s="13"/>
      <c r="CO417" s="13"/>
    </row>
    <row r="418" spans="3:93" ht="14.25" customHeight="1">
      <c r="C418" s="21"/>
      <c r="Q418" s="13"/>
      <c r="AF418" s="13"/>
      <c r="AU418" s="13"/>
      <c r="BK418" s="13"/>
      <c r="BZ418" s="13"/>
      <c r="CO418" s="13"/>
    </row>
    <row r="419" spans="3:93" ht="14.25" customHeight="1">
      <c r="C419" s="21"/>
      <c r="Q419" s="13"/>
      <c r="AF419" s="13"/>
      <c r="AU419" s="13"/>
      <c r="BK419" s="13"/>
      <c r="BZ419" s="13"/>
      <c r="CO419" s="13"/>
    </row>
    <row r="420" spans="3:93" ht="14.25" customHeight="1">
      <c r="C420" s="21"/>
      <c r="Q420" s="13"/>
      <c r="AF420" s="13"/>
      <c r="AU420" s="13"/>
      <c r="BK420" s="13"/>
      <c r="BZ420" s="13"/>
      <c r="CO420" s="13"/>
    </row>
    <row r="421" spans="3:93" ht="14.25" customHeight="1">
      <c r="C421" s="21"/>
      <c r="Q421" s="13"/>
      <c r="AF421" s="13"/>
      <c r="AU421" s="13"/>
      <c r="BK421" s="13"/>
      <c r="BZ421" s="13"/>
      <c r="CO421" s="13"/>
    </row>
    <row r="422" spans="3:93" ht="14.25" customHeight="1">
      <c r="C422" s="21"/>
      <c r="Q422" s="13"/>
      <c r="AF422" s="13"/>
      <c r="AU422" s="13"/>
      <c r="BK422" s="13"/>
      <c r="BZ422" s="13"/>
      <c r="CO422" s="13"/>
    </row>
    <row r="423" spans="3:93" ht="14.25" customHeight="1">
      <c r="C423" s="21"/>
      <c r="Q423" s="13"/>
      <c r="AF423" s="13"/>
      <c r="AU423" s="13"/>
      <c r="BK423" s="13"/>
      <c r="BZ423" s="13"/>
      <c r="CO423" s="13"/>
    </row>
    <row r="424" spans="3:93" ht="14.25" customHeight="1">
      <c r="C424" s="21"/>
      <c r="Q424" s="13"/>
      <c r="AF424" s="13"/>
      <c r="AU424" s="13"/>
      <c r="BK424" s="13"/>
      <c r="BZ424" s="13"/>
      <c r="CO424" s="13"/>
    </row>
    <row r="425" spans="3:93" ht="14.25" customHeight="1">
      <c r="C425" s="21"/>
      <c r="Q425" s="13"/>
      <c r="AF425" s="13"/>
      <c r="AU425" s="13"/>
      <c r="BK425" s="13"/>
      <c r="BZ425" s="13"/>
      <c r="CO425" s="13"/>
    </row>
    <row r="426" spans="3:93" ht="14.25" customHeight="1">
      <c r="C426" s="21"/>
      <c r="Q426" s="13"/>
      <c r="AF426" s="13"/>
      <c r="AU426" s="13"/>
      <c r="BK426" s="13"/>
      <c r="BZ426" s="13"/>
      <c r="CO426" s="13"/>
    </row>
    <row r="427" spans="3:93" ht="14.25" customHeight="1">
      <c r="C427" s="21"/>
      <c r="Q427" s="13"/>
      <c r="AF427" s="13"/>
      <c r="AU427" s="13"/>
      <c r="BK427" s="13"/>
      <c r="BZ427" s="13"/>
      <c r="CO427" s="13"/>
    </row>
    <row r="428" spans="3:93" ht="14.25" customHeight="1">
      <c r="C428" s="21"/>
      <c r="Q428" s="13"/>
      <c r="AF428" s="13"/>
      <c r="AU428" s="13"/>
      <c r="BK428" s="13"/>
      <c r="BZ428" s="13"/>
      <c r="CO428" s="13"/>
    </row>
    <row r="429" spans="3:93" ht="14.25" customHeight="1">
      <c r="C429" s="21"/>
      <c r="Q429" s="13"/>
      <c r="AF429" s="13"/>
      <c r="AU429" s="13"/>
      <c r="BK429" s="13"/>
      <c r="BZ429" s="13"/>
      <c r="CO429" s="13"/>
    </row>
    <row r="430" spans="3:93" ht="14.25" customHeight="1">
      <c r="C430" s="21"/>
      <c r="Q430" s="13"/>
      <c r="AF430" s="13"/>
      <c r="AU430" s="13"/>
      <c r="BK430" s="13"/>
      <c r="BZ430" s="13"/>
      <c r="CO430" s="13"/>
    </row>
    <row r="431" spans="3:93" ht="14.25" customHeight="1">
      <c r="C431" s="21"/>
      <c r="Q431" s="13"/>
      <c r="AF431" s="13"/>
      <c r="AU431" s="13"/>
      <c r="BK431" s="13"/>
      <c r="BZ431" s="13"/>
      <c r="CO431" s="13"/>
    </row>
    <row r="432" spans="3:93" ht="14.25" customHeight="1">
      <c r="C432" s="21"/>
      <c r="Q432" s="13"/>
      <c r="AF432" s="13"/>
      <c r="AU432" s="13"/>
      <c r="BK432" s="13"/>
      <c r="BZ432" s="13"/>
      <c r="CO432" s="13"/>
    </row>
    <row r="433" spans="3:93" ht="14.25" customHeight="1">
      <c r="C433" s="21"/>
      <c r="Q433" s="13"/>
      <c r="AF433" s="13"/>
      <c r="AU433" s="13"/>
      <c r="BK433" s="13"/>
      <c r="BZ433" s="13"/>
      <c r="CO433" s="13"/>
    </row>
    <row r="434" spans="3:93" ht="14.25" customHeight="1">
      <c r="C434" s="21"/>
      <c r="Q434" s="13"/>
      <c r="AF434" s="13"/>
      <c r="AU434" s="13"/>
      <c r="BK434" s="13"/>
      <c r="BZ434" s="13"/>
      <c r="CO434" s="13"/>
    </row>
    <row r="435" spans="3:93" ht="14.25" customHeight="1">
      <c r="C435" s="21"/>
      <c r="Q435" s="13"/>
      <c r="AF435" s="13"/>
      <c r="AU435" s="13"/>
      <c r="BK435" s="13"/>
      <c r="BZ435" s="13"/>
      <c r="CO435" s="13"/>
    </row>
    <row r="436" spans="3:93" ht="14.25" customHeight="1">
      <c r="C436" s="21"/>
      <c r="Q436" s="13"/>
      <c r="AF436" s="13"/>
      <c r="AU436" s="13"/>
      <c r="BK436" s="13"/>
      <c r="BZ436" s="13"/>
      <c r="CO436" s="13"/>
    </row>
    <row r="437" spans="3:93" ht="14.25" customHeight="1">
      <c r="C437" s="21"/>
      <c r="Q437" s="13"/>
      <c r="AF437" s="13"/>
      <c r="AU437" s="13"/>
      <c r="BK437" s="13"/>
      <c r="BZ437" s="13"/>
      <c r="CO437" s="13"/>
    </row>
    <row r="438" spans="3:93" ht="14.25" customHeight="1">
      <c r="C438" s="21"/>
      <c r="Q438" s="13"/>
      <c r="AF438" s="13"/>
      <c r="AU438" s="13"/>
      <c r="BK438" s="13"/>
      <c r="BZ438" s="13"/>
      <c r="CO438" s="13"/>
    </row>
    <row r="439" spans="3:93" ht="14.25" customHeight="1">
      <c r="C439" s="21"/>
      <c r="Q439" s="13"/>
      <c r="AF439" s="13"/>
      <c r="AU439" s="13"/>
      <c r="BK439" s="13"/>
      <c r="BZ439" s="13"/>
      <c r="CO439" s="13"/>
    </row>
    <row r="440" spans="3:93" ht="14.25" customHeight="1">
      <c r="C440" s="21"/>
      <c r="Q440" s="13"/>
      <c r="AF440" s="13"/>
      <c r="AU440" s="13"/>
      <c r="BK440" s="13"/>
      <c r="BZ440" s="13"/>
      <c r="CO440" s="13"/>
    </row>
    <row r="441" spans="3:93" ht="14.25" customHeight="1">
      <c r="C441" s="21"/>
      <c r="Q441" s="13"/>
      <c r="AF441" s="13"/>
      <c r="AU441" s="13"/>
      <c r="BK441" s="13"/>
      <c r="BZ441" s="13"/>
      <c r="CO441" s="13"/>
    </row>
    <row r="442" spans="3:93" ht="14.25" customHeight="1">
      <c r="C442" s="21"/>
      <c r="Q442" s="13"/>
      <c r="AF442" s="13"/>
      <c r="AU442" s="13"/>
      <c r="BK442" s="13"/>
      <c r="BZ442" s="13"/>
      <c r="CO442" s="13"/>
    </row>
    <row r="443" spans="3:93" ht="14.25" customHeight="1">
      <c r="C443" s="21"/>
      <c r="Q443" s="13"/>
      <c r="AF443" s="13"/>
      <c r="AU443" s="13"/>
      <c r="BK443" s="13"/>
      <c r="BZ443" s="13"/>
      <c r="CO443" s="13"/>
    </row>
    <row r="444" spans="3:93" ht="14.25" customHeight="1">
      <c r="C444" s="21"/>
      <c r="Q444" s="13"/>
      <c r="AF444" s="13"/>
      <c r="AU444" s="13"/>
      <c r="BK444" s="13"/>
      <c r="BZ444" s="13"/>
      <c r="CO444" s="13"/>
    </row>
    <row r="445" spans="3:93" ht="14.25" customHeight="1">
      <c r="C445" s="21"/>
      <c r="Q445" s="13"/>
      <c r="AF445" s="13"/>
      <c r="AU445" s="13"/>
      <c r="BK445" s="13"/>
      <c r="BZ445" s="13"/>
      <c r="CO445" s="13"/>
    </row>
    <row r="446" spans="3:93" ht="14.25" customHeight="1">
      <c r="C446" s="21"/>
      <c r="Q446" s="13"/>
      <c r="AF446" s="13"/>
      <c r="AU446" s="13"/>
      <c r="BK446" s="13"/>
      <c r="BZ446" s="13"/>
      <c r="CO446" s="13"/>
    </row>
    <row r="447" spans="3:93" ht="14.25" customHeight="1">
      <c r="C447" s="21"/>
      <c r="Q447" s="13"/>
      <c r="AF447" s="13"/>
      <c r="AU447" s="13"/>
      <c r="BK447" s="13"/>
      <c r="BZ447" s="13"/>
      <c r="CO447" s="13"/>
    </row>
    <row r="448" spans="3:93" ht="14.25" customHeight="1">
      <c r="C448" s="21"/>
      <c r="Q448" s="13"/>
      <c r="AF448" s="13"/>
      <c r="AU448" s="13"/>
      <c r="BK448" s="13"/>
      <c r="BZ448" s="13"/>
      <c r="CO448" s="13"/>
    </row>
    <row r="449" spans="3:93" ht="14.25" customHeight="1">
      <c r="C449" s="21"/>
      <c r="Q449" s="13"/>
      <c r="AF449" s="13"/>
      <c r="AU449" s="13"/>
      <c r="BK449" s="13"/>
      <c r="BZ449" s="13"/>
      <c r="CO449" s="13"/>
    </row>
    <row r="450" spans="3:93" ht="14.25" customHeight="1">
      <c r="C450" s="21"/>
      <c r="Q450" s="13"/>
      <c r="AF450" s="13"/>
      <c r="AU450" s="13"/>
      <c r="BK450" s="13"/>
      <c r="BZ450" s="13"/>
      <c r="CO450" s="13"/>
    </row>
    <row r="451" spans="3:93" ht="14.25" customHeight="1">
      <c r="C451" s="21"/>
      <c r="Q451" s="13"/>
      <c r="AF451" s="13"/>
      <c r="AU451" s="13"/>
      <c r="BK451" s="13"/>
      <c r="BZ451" s="13"/>
      <c r="CO451" s="13"/>
    </row>
    <row r="452" spans="3:93" ht="14.25" customHeight="1">
      <c r="C452" s="21"/>
      <c r="Q452" s="13"/>
      <c r="AF452" s="13"/>
      <c r="AU452" s="13"/>
      <c r="BK452" s="13"/>
      <c r="BZ452" s="13"/>
      <c r="CO452" s="13"/>
    </row>
    <row r="453" spans="3:93" ht="14.25" customHeight="1">
      <c r="C453" s="21"/>
      <c r="Q453" s="13"/>
      <c r="AF453" s="13"/>
      <c r="AU453" s="13"/>
      <c r="BK453" s="13"/>
      <c r="BZ453" s="13"/>
      <c r="CO453" s="13"/>
    </row>
    <row r="454" spans="3:93" ht="14.25" customHeight="1">
      <c r="C454" s="21"/>
      <c r="Q454" s="13"/>
      <c r="AF454" s="13"/>
      <c r="AU454" s="13"/>
      <c r="BK454" s="13"/>
      <c r="BZ454" s="13"/>
      <c r="CO454" s="13"/>
    </row>
    <row r="455" spans="3:93" ht="14.25" customHeight="1">
      <c r="C455" s="21"/>
      <c r="Q455" s="13"/>
      <c r="AF455" s="13"/>
      <c r="AU455" s="13"/>
      <c r="BK455" s="13"/>
      <c r="BZ455" s="13"/>
      <c r="CO455" s="13"/>
    </row>
    <row r="456" spans="3:93" ht="14.25" customHeight="1">
      <c r="C456" s="21"/>
      <c r="Q456" s="13"/>
      <c r="AF456" s="13"/>
      <c r="AU456" s="13"/>
      <c r="BK456" s="13"/>
      <c r="BZ456" s="13"/>
      <c r="CO456" s="13"/>
    </row>
    <row r="457" spans="3:93" ht="14.25" customHeight="1">
      <c r="C457" s="21"/>
      <c r="Q457" s="13"/>
      <c r="AF457" s="13"/>
      <c r="AU457" s="13"/>
      <c r="BK457" s="13"/>
      <c r="BZ457" s="13"/>
      <c r="CO457" s="13"/>
    </row>
    <row r="458" spans="3:93" ht="14.25" customHeight="1">
      <c r="C458" s="21"/>
      <c r="Q458" s="13"/>
      <c r="AF458" s="13"/>
      <c r="AU458" s="13"/>
      <c r="BK458" s="13"/>
      <c r="BZ458" s="13"/>
      <c r="CO458" s="13"/>
    </row>
    <row r="459" spans="3:93" ht="14.25" customHeight="1">
      <c r="C459" s="21"/>
      <c r="Q459" s="13"/>
      <c r="AF459" s="13"/>
      <c r="AU459" s="13"/>
      <c r="BK459" s="13"/>
      <c r="BZ459" s="13"/>
      <c r="CO459" s="13"/>
    </row>
    <row r="460" spans="3:93" ht="14.25" customHeight="1">
      <c r="C460" s="21"/>
      <c r="Q460" s="13"/>
      <c r="AF460" s="13"/>
      <c r="AU460" s="13"/>
      <c r="BK460" s="13"/>
      <c r="BZ460" s="13"/>
      <c r="CO460" s="13"/>
    </row>
    <row r="461" spans="3:93" ht="14.25" customHeight="1">
      <c r="C461" s="21"/>
      <c r="Q461" s="13"/>
      <c r="AF461" s="13"/>
      <c r="AU461" s="13"/>
      <c r="BK461" s="13"/>
      <c r="BZ461" s="13"/>
      <c r="CO461" s="13"/>
    </row>
    <row r="462" spans="3:93" ht="14.25" customHeight="1">
      <c r="C462" s="21"/>
      <c r="Q462" s="13"/>
      <c r="AF462" s="13"/>
      <c r="AU462" s="13"/>
      <c r="BK462" s="13"/>
      <c r="BZ462" s="13"/>
      <c r="CO462" s="13"/>
    </row>
    <row r="463" spans="3:93" ht="14.25" customHeight="1">
      <c r="C463" s="21"/>
      <c r="Q463" s="13"/>
      <c r="AF463" s="13"/>
      <c r="AU463" s="13"/>
      <c r="BK463" s="13"/>
      <c r="BZ463" s="13"/>
      <c r="CO463" s="13"/>
    </row>
    <row r="464" spans="3:93" ht="14.25" customHeight="1">
      <c r="C464" s="21"/>
      <c r="Q464" s="13"/>
      <c r="AF464" s="13"/>
      <c r="AU464" s="13"/>
      <c r="BK464" s="13"/>
      <c r="BZ464" s="13"/>
      <c r="CO464" s="13"/>
    </row>
    <row r="465" spans="3:93" ht="14.25" customHeight="1">
      <c r="C465" s="21"/>
      <c r="Q465" s="13"/>
      <c r="AF465" s="13"/>
      <c r="AU465" s="13"/>
      <c r="BK465" s="13"/>
      <c r="BZ465" s="13"/>
      <c r="CO465" s="13"/>
    </row>
    <row r="466" spans="3:93" ht="14.25" customHeight="1">
      <c r="C466" s="21"/>
      <c r="Q466" s="13"/>
      <c r="AF466" s="13"/>
      <c r="AU466" s="13"/>
      <c r="BK466" s="13"/>
      <c r="BZ466" s="13"/>
      <c r="CO466" s="13"/>
    </row>
    <row r="467" spans="3:93" ht="14.25" customHeight="1">
      <c r="C467" s="21"/>
      <c r="Q467" s="13"/>
      <c r="AF467" s="13"/>
      <c r="AU467" s="13"/>
      <c r="BK467" s="13"/>
      <c r="BZ467" s="13"/>
      <c r="CO467" s="13"/>
    </row>
    <row r="468" spans="3:93" ht="14.25" customHeight="1">
      <c r="C468" s="21"/>
      <c r="Q468" s="13"/>
      <c r="AF468" s="13"/>
      <c r="AU468" s="13"/>
      <c r="BK468" s="13"/>
      <c r="BZ468" s="13"/>
      <c r="CO468" s="13"/>
    </row>
    <row r="469" spans="3:93" ht="14.25" customHeight="1">
      <c r="C469" s="21"/>
      <c r="Q469" s="13"/>
      <c r="AF469" s="13"/>
      <c r="AU469" s="13"/>
      <c r="BK469" s="13"/>
      <c r="BZ469" s="13"/>
      <c r="CO469" s="13"/>
    </row>
    <row r="470" spans="3:93" ht="14.25" customHeight="1">
      <c r="C470" s="21"/>
      <c r="Q470" s="13"/>
      <c r="AF470" s="13"/>
      <c r="AU470" s="13"/>
      <c r="BK470" s="13"/>
      <c r="BZ470" s="13"/>
      <c r="CO470" s="13"/>
    </row>
    <row r="471" spans="3:93" ht="14.25" customHeight="1">
      <c r="C471" s="21"/>
      <c r="Q471" s="13"/>
      <c r="AF471" s="13"/>
      <c r="AU471" s="13"/>
      <c r="BK471" s="13"/>
      <c r="BZ471" s="13"/>
      <c r="CO471" s="13"/>
    </row>
    <row r="472" spans="3:93" ht="14.25" customHeight="1">
      <c r="C472" s="21"/>
      <c r="Q472" s="13"/>
      <c r="AF472" s="13"/>
      <c r="AU472" s="13"/>
      <c r="BK472" s="13"/>
      <c r="BZ472" s="13"/>
      <c r="CO472" s="13"/>
    </row>
    <row r="473" spans="3:93" ht="14.25" customHeight="1">
      <c r="C473" s="21"/>
      <c r="Q473" s="13"/>
      <c r="AF473" s="13"/>
      <c r="AU473" s="13"/>
      <c r="BK473" s="13"/>
      <c r="BZ473" s="13"/>
      <c r="CO473" s="13"/>
    </row>
    <row r="474" spans="3:93" ht="14.25" customHeight="1">
      <c r="C474" s="21"/>
      <c r="Q474" s="13"/>
      <c r="AF474" s="13"/>
      <c r="AU474" s="13"/>
      <c r="BK474" s="13"/>
      <c r="BZ474" s="13"/>
      <c r="CO474" s="13"/>
    </row>
    <row r="475" spans="3:93" ht="14.25" customHeight="1">
      <c r="C475" s="21"/>
      <c r="Q475" s="13"/>
      <c r="AF475" s="13"/>
      <c r="AU475" s="13"/>
      <c r="BK475" s="13"/>
      <c r="BZ475" s="13"/>
      <c r="CO475" s="13"/>
    </row>
    <row r="476" spans="3:93" ht="14.25" customHeight="1">
      <c r="C476" s="21"/>
      <c r="Q476" s="13"/>
      <c r="AF476" s="13"/>
      <c r="AU476" s="13"/>
      <c r="BK476" s="13"/>
      <c r="BZ476" s="13"/>
      <c r="CO476" s="13"/>
    </row>
    <row r="477" spans="3:93" ht="14.25" customHeight="1">
      <c r="C477" s="21"/>
      <c r="Q477" s="13"/>
      <c r="AF477" s="13"/>
      <c r="AU477" s="13"/>
      <c r="BK477" s="13"/>
      <c r="BZ477" s="13"/>
      <c r="CO477" s="13"/>
    </row>
    <row r="478" spans="3:93" ht="14.25" customHeight="1">
      <c r="C478" s="21"/>
      <c r="Q478" s="13"/>
      <c r="AF478" s="13"/>
      <c r="AU478" s="13"/>
      <c r="BK478" s="13"/>
      <c r="BZ478" s="13"/>
      <c r="CO478" s="13"/>
    </row>
    <row r="479" spans="3:93" ht="14.25" customHeight="1">
      <c r="C479" s="21"/>
      <c r="Q479" s="13"/>
      <c r="AF479" s="13"/>
      <c r="AU479" s="13"/>
      <c r="BK479" s="13"/>
      <c r="BZ479" s="13"/>
      <c r="CO479" s="13"/>
    </row>
    <row r="480" spans="3:93" ht="14.25" customHeight="1">
      <c r="C480" s="21"/>
      <c r="Q480" s="13"/>
      <c r="AF480" s="13"/>
      <c r="AU480" s="13"/>
      <c r="BK480" s="13"/>
      <c r="BZ480" s="13"/>
      <c r="CO480" s="13"/>
    </row>
    <row r="481" spans="3:93" ht="14.25" customHeight="1">
      <c r="C481" s="21"/>
      <c r="Q481" s="13"/>
      <c r="AF481" s="13"/>
      <c r="AU481" s="13"/>
      <c r="BK481" s="13"/>
      <c r="BZ481" s="13"/>
      <c r="CO481" s="13"/>
    </row>
    <row r="482" spans="3:93" ht="14.25" customHeight="1">
      <c r="C482" s="21"/>
      <c r="Q482" s="13"/>
      <c r="AF482" s="13"/>
      <c r="AU482" s="13"/>
      <c r="BK482" s="13"/>
      <c r="BZ482" s="13"/>
      <c r="CO482" s="13"/>
    </row>
    <row r="483" spans="3:93" ht="14.25" customHeight="1">
      <c r="C483" s="21"/>
      <c r="Q483" s="13"/>
      <c r="AF483" s="13"/>
      <c r="AU483" s="13"/>
      <c r="BK483" s="13"/>
      <c r="BZ483" s="13"/>
      <c r="CO483" s="13"/>
    </row>
    <row r="484" spans="3:93" ht="14.25" customHeight="1">
      <c r="C484" s="21"/>
      <c r="Q484" s="13"/>
      <c r="AF484" s="13"/>
      <c r="AU484" s="13"/>
      <c r="BK484" s="13"/>
      <c r="BZ484" s="13"/>
      <c r="CO484" s="13"/>
    </row>
    <row r="485" spans="3:93" ht="14.25" customHeight="1">
      <c r="C485" s="21"/>
      <c r="Q485" s="13"/>
      <c r="AF485" s="13"/>
      <c r="AU485" s="13"/>
      <c r="BK485" s="13"/>
      <c r="BZ485" s="13"/>
      <c r="CO485" s="13"/>
    </row>
    <row r="486" spans="3:93" ht="14.25" customHeight="1">
      <c r="C486" s="21"/>
      <c r="Q486" s="13"/>
      <c r="AF486" s="13"/>
      <c r="AU486" s="13"/>
      <c r="BK486" s="13"/>
      <c r="BZ486" s="13"/>
      <c r="CO486" s="13"/>
    </row>
    <row r="487" spans="3:93" ht="14.25" customHeight="1">
      <c r="C487" s="21"/>
      <c r="Q487" s="13"/>
      <c r="AF487" s="13"/>
      <c r="AU487" s="13"/>
      <c r="BK487" s="13"/>
      <c r="BZ487" s="13"/>
      <c r="CO487" s="13"/>
    </row>
    <row r="488" spans="3:93" ht="14.25" customHeight="1">
      <c r="C488" s="21"/>
      <c r="Q488" s="13"/>
      <c r="AF488" s="13"/>
      <c r="AU488" s="13"/>
      <c r="BK488" s="13"/>
      <c r="BZ488" s="13"/>
      <c r="CO488" s="13"/>
    </row>
    <row r="489" spans="3:93" ht="14.25" customHeight="1">
      <c r="C489" s="21"/>
      <c r="Q489" s="13"/>
      <c r="AF489" s="13"/>
      <c r="AU489" s="13"/>
      <c r="BK489" s="13"/>
      <c r="BZ489" s="13"/>
      <c r="CO489" s="13"/>
    </row>
    <row r="490" spans="3:93" ht="14.25" customHeight="1">
      <c r="C490" s="21"/>
      <c r="Q490" s="13"/>
      <c r="AF490" s="13"/>
      <c r="AU490" s="13"/>
      <c r="BK490" s="13"/>
      <c r="BZ490" s="13"/>
      <c r="CO490" s="13"/>
    </row>
    <row r="491" spans="3:93" ht="14.25" customHeight="1">
      <c r="C491" s="21"/>
      <c r="Q491" s="13"/>
      <c r="AF491" s="13"/>
      <c r="AU491" s="13"/>
      <c r="BK491" s="13"/>
      <c r="BZ491" s="13"/>
      <c r="CO491" s="13"/>
    </row>
    <row r="492" spans="3:93" ht="14.25" customHeight="1">
      <c r="C492" s="21"/>
      <c r="Q492" s="13"/>
      <c r="AF492" s="13"/>
      <c r="AU492" s="13"/>
      <c r="BK492" s="13"/>
      <c r="BZ492" s="13"/>
      <c r="CO492" s="13"/>
    </row>
    <row r="493" spans="3:93" ht="14.25" customHeight="1">
      <c r="C493" s="21"/>
      <c r="Q493" s="13"/>
      <c r="AF493" s="13"/>
      <c r="AU493" s="13"/>
      <c r="BK493" s="13"/>
      <c r="BZ493" s="13"/>
      <c r="CO493" s="13"/>
    </row>
    <row r="494" spans="3:93" ht="14.25" customHeight="1">
      <c r="C494" s="21"/>
      <c r="Q494" s="13"/>
      <c r="AF494" s="13"/>
      <c r="AU494" s="13"/>
      <c r="BK494" s="13"/>
      <c r="BZ494" s="13"/>
      <c r="CO494" s="13"/>
    </row>
    <row r="495" spans="3:93" ht="14.25" customHeight="1">
      <c r="C495" s="21"/>
      <c r="Q495" s="13"/>
      <c r="AF495" s="13"/>
      <c r="AU495" s="13"/>
      <c r="BK495" s="13"/>
      <c r="BZ495" s="13"/>
      <c r="CO495" s="13"/>
    </row>
    <row r="496" spans="3:93" ht="14.25" customHeight="1">
      <c r="C496" s="21"/>
      <c r="Q496" s="13"/>
      <c r="AF496" s="13"/>
      <c r="AU496" s="13"/>
      <c r="BK496" s="13"/>
      <c r="BZ496" s="13"/>
      <c r="CO496" s="13"/>
    </row>
    <row r="497" spans="3:93" ht="14.25" customHeight="1">
      <c r="C497" s="21"/>
      <c r="Q497" s="13"/>
      <c r="AF497" s="13"/>
      <c r="AU497" s="13"/>
      <c r="BK497" s="13"/>
      <c r="BZ497" s="13"/>
      <c r="CO497" s="13"/>
    </row>
    <row r="498" spans="3:93" ht="14.25" customHeight="1">
      <c r="C498" s="21"/>
      <c r="Q498" s="13"/>
      <c r="AF498" s="13"/>
      <c r="AU498" s="13"/>
      <c r="BK498" s="13"/>
      <c r="BZ498" s="13"/>
      <c r="CO498" s="13"/>
    </row>
    <row r="499" spans="3:93" ht="14.25" customHeight="1">
      <c r="C499" s="21"/>
      <c r="Q499" s="13"/>
      <c r="AF499" s="13"/>
      <c r="AU499" s="13"/>
      <c r="BK499" s="13"/>
      <c r="BZ499" s="13"/>
      <c r="CO499" s="13"/>
    </row>
    <row r="500" spans="3:93" ht="14.25" customHeight="1">
      <c r="C500" s="21"/>
      <c r="Q500" s="13"/>
      <c r="AF500" s="13"/>
      <c r="AU500" s="13"/>
      <c r="BK500" s="13"/>
      <c r="BZ500" s="13"/>
      <c r="CO500" s="13"/>
    </row>
    <row r="501" spans="3:93" ht="14.25" customHeight="1">
      <c r="C501" s="21"/>
      <c r="Q501" s="13"/>
      <c r="AF501" s="13"/>
      <c r="AU501" s="13"/>
      <c r="BK501" s="13"/>
      <c r="BZ501" s="13"/>
      <c r="CO501" s="13"/>
    </row>
    <row r="502" spans="3:93" ht="14.25" customHeight="1">
      <c r="C502" s="21"/>
      <c r="Q502" s="13"/>
      <c r="AF502" s="13"/>
      <c r="AU502" s="13"/>
      <c r="BK502" s="13"/>
      <c r="BZ502" s="13"/>
      <c r="CO502" s="13"/>
    </row>
    <row r="503" spans="3:93" ht="14.25" customHeight="1">
      <c r="C503" s="21"/>
      <c r="Q503" s="13"/>
      <c r="AF503" s="13"/>
      <c r="AU503" s="13"/>
      <c r="BK503" s="13"/>
      <c r="BZ503" s="13"/>
      <c r="CO503" s="13"/>
    </row>
    <row r="504" spans="3:93" ht="14.25" customHeight="1">
      <c r="C504" s="21"/>
      <c r="Q504" s="13"/>
      <c r="AF504" s="13"/>
      <c r="AU504" s="13"/>
      <c r="BK504" s="13"/>
      <c r="BZ504" s="13"/>
      <c r="CO504" s="13"/>
    </row>
    <row r="505" spans="3:93" ht="14.25" customHeight="1">
      <c r="C505" s="21"/>
      <c r="Q505" s="13"/>
      <c r="AF505" s="13"/>
      <c r="AU505" s="13"/>
      <c r="BK505" s="13"/>
      <c r="BZ505" s="13"/>
      <c r="CO505" s="13"/>
    </row>
    <row r="506" spans="3:93" ht="14.25" customHeight="1">
      <c r="C506" s="21"/>
      <c r="Q506" s="13"/>
      <c r="AF506" s="13"/>
      <c r="AU506" s="13"/>
      <c r="BK506" s="13"/>
      <c r="BZ506" s="13"/>
      <c r="CO506" s="13"/>
    </row>
    <row r="507" spans="3:93" ht="14.25" customHeight="1">
      <c r="C507" s="21"/>
      <c r="Q507" s="13"/>
      <c r="AF507" s="13"/>
      <c r="AU507" s="13"/>
      <c r="BK507" s="13"/>
      <c r="BZ507" s="13"/>
      <c r="CO507" s="13"/>
    </row>
    <row r="508" spans="3:93" ht="14.25" customHeight="1">
      <c r="C508" s="21"/>
      <c r="Q508" s="13"/>
      <c r="AF508" s="13"/>
      <c r="AU508" s="13"/>
      <c r="BK508" s="13"/>
      <c r="BZ508" s="13"/>
      <c r="CO508" s="13"/>
    </row>
    <row r="509" spans="3:93" ht="14.25" customHeight="1">
      <c r="C509" s="21"/>
      <c r="Q509" s="13"/>
      <c r="AF509" s="13"/>
      <c r="AU509" s="13"/>
      <c r="BK509" s="13"/>
      <c r="BZ509" s="13"/>
      <c r="CO509" s="13"/>
    </row>
    <row r="510" spans="3:93" ht="14.25" customHeight="1">
      <c r="C510" s="21"/>
      <c r="Q510" s="13"/>
      <c r="AF510" s="13"/>
      <c r="AU510" s="13"/>
      <c r="BK510" s="13"/>
      <c r="BZ510" s="13"/>
      <c r="CO510" s="13"/>
    </row>
    <row r="511" spans="3:93" ht="14.25" customHeight="1">
      <c r="C511" s="21"/>
      <c r="Q511" s="13"/>
      <c r="AF511" s="13"/>
      <c r="AU511" s="13"/>
      <c r="BK511" s="13"/>
      <c r="BZ511" s="13"/>
      <c r="CO511" s="13"/>
    </row>
    <row r="512" spans="3:93" ht="14.25" customHeight="1">
      <c r="C512" s="21"/>
      <c r="Q512" s="13"/>
      <c r="AF512" s="13"/>
      <c r="AU512" s="13"/>
      <c r="BK512" s="13"/>
      <c r="BZ512" s="13"/>
      <c r="CO512" s="13"/>
    </row>
    <row r="513" spans="3:93" ht="14.25" customHeight="1">
      <c r="C513" s="21"/>
      <c r="Q513" s="13"/>
      <c r="AF513" s="13"/>
      <c r="AU513" s="13"/>
      <c r="BK513" s="13"/>
      <c r="BZ513" s="13"/>
      <c r="CO513" s="13"/>
    </row>
    <row r="514" spans="3:93" ht="14.25" customHeight="1">
      <c r="C514" s="21"/>
      <c r="Q514" s="13"/>
      <c r="AF514" s="13"/>
      <c r="AU514" s="13"/>
      <c r="BK514" s="13"/>
      <c r="BZ514" s="13"/>
      <c r="CO514" s="13"/>
    </row>
    <row r="515" spans="3:93" ht="14.25" customHeight="1">
      <c r="C515" s="21"/>
      <c r="Q515" s="13"/>
      <c r="AF515" s="13"/>
      <c r="AU515" s="13"/>
      <c r="BK515" s="13"/>
      <c r="BZ515" s="13"/>
      <c r="CO515" s="13"/>
    </row>
    <row r="516" spans="3:93" ht="14.25" customHeight="1">
      <c r="C516" s="21"/>
      <c r="Q516" s="13"/>
      <c r="AF516" s="13"/>
      <c r="AU516" s="13"/>
      <c r="BK516" s="13"/>
      <c r="BZ516" s="13"/>
      <c r="CO516" s="13"/>
    </row>
    <row r="517" spans="3:93" ht="14.25" customHeight="1">
      <c r="C517" s="21"/>
      <c r="Q517" s="13"/>
      <c r="AF517" s="13"/>
      <c r="AU517" s="13"/>
      <c r="BK517" s="13"/>
      <c r="BZ517" s="13"/>
      <c r="CO517" s="13"/>
    </row>
    <row r="518" spans="3:93" ht="14.25" customHeight="1">
      <c r="C518" s="21"/>
      <c r="Q518" s="13"/>
      <c r="AF518" s="13"/>
      <c r="AU518" s="13"/>
      <c r="BK518" s="13"/>
      <c r="BZ518" s="13"/>
      <c r="CO518" s="13"/>
    </row>
    <row r="519" spans="3:93" ht="14.25" customHeight="1">
      <c r="C519" s="21"/>
      <c r="Q519" s="13"/>
      <c r="AF519" s="13"/>
      <c r="AU519" s="13"/>
      <c r="BK519" s="13"/>
      <c r="BZ519" s="13"/>
      <c r="CO519" s="13"/>
    </row>
    <row r="520" spans="3:93" ht="14.25" customHeight="1">
      <c r="C520" s="21"/>
      <c r="Q520" s="13"/>
      <c r="AF520" s="13"/>
      <c r="AU520" s="13"/>
      <c r="BK520" s="13"/>
      <c r="BZ520" s="13"/>
      <c r="CO520" s="13"/>
    </row>
    <row r="521" spans="3:93" ht="14.25" customHeight="1">
      <c r="C521" s="21"/>
      <c r="Q521" s="13"/>
      <c r="AF521" s="13"/>
      <c r="AU521" s="13"/>
      <c r="BK521" s="13"/>
      <c r="BZ521" s="13"/>
      <c r="CO521" s="13"/>
    </row>
    <row r="522" spans="3:93" ht="14.25" customHeight="1">
      <c r="C522" s="21"/>
      <c r="Q522" s="13"/>
      <c r="AF522" s="13"/>
      <c r="AU522" s="13"/>
      <c r="BK522" s="13"/>
      <c r="BZ522" s="13"/>
      <c r="CO522" s="13"/>
    </row>
    <row r="523" spans="3:93" ht="14.25" customHeight="1">
      <c r="C523" s="21"/>
      <c r="Q523" s="13"/>
      <c r="AF523" s="13"/>
      <c r="AU523" s="13"/>
      <c r="BK523" s="13"/>
      <c r="BZ523" s="13"/>
      <c r="CO523" s="13"/>
    </row>
    <row r="524" spans="3:93" ht="14.25" customHeight="1">
      <c r="C524" s="21"/>
      <c r="Q524" s="13"/>
      <c r="AF524" s="13"/>
      <c r="AU524" s="13"/>
      <c r="BK524" s="13"/>
      <c r="BZ524" s="13"/>
      <c r="CO524" s="13"/>
    </row>
    <row r="525" spans="3:93" ht="14.25" customHeight="1">
      <c r="C525" s="21"/>
      <c r="Q525" s="13"/>
      <c r="AF525" s="13"/>
      <c r="AU525" s="13"/>
      <c r="BK525" s="13"/>
      <c r="BZ525" s="13"/>
      <c r="CO525" s="13"/>
    </row>
    <row r="526" spans="3:93" ht="14.25" customHeight="1">
      <c r="C526" s="21"/>
      <c r="Q526" s="13"/>
      <c r="AF526" s="13"/>
      <c r="AU526" s="13"/>
      <c r="BK526" s="13"/>
      <c r="BZ526" s="13"/>
      <c r="CO526" s="13"/>
    </row>
    <row r="527" spans="3:93" ht="14.25" customHeight="1">
      <c r="C527" s="21"/>
      <c r="Q527" s="13"/>
      <c r="AF527" s="13"/>
      <c r="AU527" s="13"/>
      <c r="BK527" s="13"/>
      <c r="BZ527" s="13"/>
      <c r="CO527" s="13"/>
    </row>
    <row r="528" spans="3:93" ht="14.25" customHeight="1">
      <c r="C528" s="21"/>
      <c r="Q528" s="13"/>
      <c r="AF528" s="13"/>
      <c r="AU528" s="13"/>
      <c r="BK528" s="13"/>
      <c r="BZ528" s="13"/>
      <c r="CO528" s="13"/>
    </row>
    <row r="529" spans="3:93" ht="14.25" customHeight="1">
      <c r="C529" s="21"/>
      <c r="Q529" s="13"/>
      <c r="AF529" s="13"/>
      <c r="AU529" s="13"/>
      <c r="BK529" s="13"/>
      <c r="BZ529" s="13"/>
      <c r="CO529" s="13"/>
    </row>
    <row r="530" spans="3:93" ht="14.25" customHeight="1">
      <c r="C530" s="21"/>
      <c r="Q530" s="13"/>
      <c r="AF530" s="13"/>
      <c r="AU530" s="13"/>
      <c r="BK530" s="13"/>
      <c r="BZ530" s="13"/>
      <c r="CO530" s="13"/>
    </row>
    <row r="531" spans="3:93" ht="14.25" customHeight="1">
      <c r="C531" s="21"/>
      <c r="Q531" s="13"/>
      <c r="AF531" s="13"/>
      <c r="AU531" s="13"/>
      <c r="BK531" s="13"/>
      <c r="BZ531" s="13"/>
      <c r="CO531" s="13"/>
    </row>
    <row r="532" spans="3:93" ht="14.25" customHeight="1">
      <c r="C532" s="21"/>
      <c r="Q532" s="13"/>
      <c r="AF532" s="13"/>
      <c r="AU532" s="13"/>
      <c r="BK532" s="13"/>
      <c r="BZ532" s="13"/>
      <c r="CO532" s="13"/>
    </row>
    <row r="533" spans="3:93" ht="14.25" customHeight="1">
      <c r="C533" s="21"/>
      <c r="Q533" s="13"/>
      <c r="AF533" s="13"/>
      <c r="AU533" s="13"/>
      <c r="BK533" s="13"/>
      <c r="BZ533" s="13"/>
      <c r="CO533" s="13"/>
    </row>
    <row r="534" spans="3:93" ht="14.25" customHeight="1">
      <c r="C534" s="21"/>
      <c r="Q534" s="13"/>
      <c r="AF534" s="13"/>
      <c r="AU534" s="13"/>
      <c r="BK534" s="13"/>
      <c r="BZ534" s="13"/>
      <c r="CO534" s="13"/>
    </row>
    <row r="535" spans="3:93" ht="14.25" customHeight="1">
      <c r="C535" s="21"/>
      <c r="Q535" s="13"/>
      <c r="AF535" s="13"/>
      <c r="AU535" s="13"/>
      <c r="BK535" s="13"/>
      <c r="BZ535" s="13"/>
      <c r="CO535" s="13"/>
    </row>
    <row r="536" spans="3:93" ht="14.25" customHeight="1">
      <c r="C536" s="21"/>
      <c r="Q536" s="13"/>
      <c r="AF536" s="13"/>
      <c r="AU536" s="13"/>
      <c r="BK536" s="13"/>
      <c r="BZ536" s="13"/>
      <c r="CO536" s="13"/>
    </row>
    <row r="537" spans="3:93" ht="14.25" customHeight="1">
      <c r="C537" s="21"/>
      <c r="Q537" s="13"/>
      <c r="AF537" s="13"/>
      <c r="AU537" s="13"/>
      <c r="BK537" s="13"/>
      <c r="BZ537" s="13"/>
      <c r="CO537" s="13"/>
    </row>
    <row r="538" spans="3:93" ht="14.25" customHeight="1">
      <c r="C538" s="21"/>
      <c r="Q538" s="13"/>
      <c r="AF538" s="13"/>
      <c r="AU538" s="13"/>
      <c r="BK538" s="13"/>
      <c r="BZ538" s="13"/>
      <c r="CO538" s="13"/>
    </row>
    <row r="539" spans="3:93" ht="14.25" customHeight="1">
      <c r="C539" s="21"/>
      <c r="Q539" s="13"/>
      <c r="AF539" s="13"/>
      <c r="AU539" s="13"/>
      <c r="BK539" s="13"/>
      <c r="BZ539" s="13"/>
      <c r="CO539" s="13"/>
    </row>
    <row r="540" spans="3:93" ht="14.25" customHeight="1">
      <c r="C540" s="21"/>
      <c r="Q540" s="13"/>
      <c r="AF540" s="13"/>
      <c r="AU540" s="13"/>
      <c r="BK540" s="13"/>
      <c r="BZ540" s="13"/>
      <c r="CO540" s="13"/>
    </row>
    <row r="541" spans="3:93" ht="14.25" customHeight="1">
      <c r="C541" s="21"/>
      <c r="Q541" s="13"/>
      <c r="AF541" s="13"/>
      <c r="AU541" s="13"/>
      <c r="BK541" s="13"/>
      <c r="BZ541" s="13"/>
      <c r="CO541" s="13"/>
    </row>
    <row r="542" spans="3:93" ht="14.25" customHeight="1">
      <c r="C542" s="21"/>
      <c r="Q542" s="13"/>
      <c r="AF542" s="13"/>
      <c r="AU542" s="13"/>
      <c r="BK542" s="13"/>
      <c r="BZ542" s="13"/>
      <c r="CO542" s="13"/>
    </row>
    <row r="543" spans="3:93" ht="14.25" customHeight="1">
      <c r="C543" s="21"/>
      <c r="Q543" s="13"/>
      <c r="AF543" s="13"/>
      <c r="AU543" s="13"/>
      <c r="BK543" s="13"/>
      <c r="BZ543" s="13"/>
      <c r="CO543" s="13"/>
    </row>
    <row r="544" spans="3:93" ht="14.25" customHeight="1">
      <c r="C544" s="21"/>
      <c r="Q544" s="13"/>
      <c r="AF544" s="13"/>
      <c r="AU544" s="13"/>
      <c r="BK544" s="13"/>
      <c r="BZ544" s="13"/>
      <c r="CO544" s="13"/>
    </row>
    <row r="545" spans="3:93" ht="14.25" customHeight="1">
      <c r="C545" s="21"/>
      <c r="Q545" s="13"/>
      <c r="AF545" s="13"/>
      <c r="AU545" s="13"/>
      <c r="BK545" s="13"/>
      <c r="BZ545" s="13"/>
      <c r="CO545" s="13"/>
    </row>
    <row r="546" spans="3:93" ht="14.25" customHeight="1">
      <c r="C546" s="21"/>
      <c r="Q546" s="13"/>
      <c r="AF546" s="13"/>
      <c r="AU546" s="13"/>
      <c r="BK546" s="13"/>
      <c r="BZ546" s="13"/>
      <c r="CO546" s="13"/>
    </row>
    <row r="547" spans="3:93" ht="14.25" customHeight="1">
      <c r="C547" s="21"/>
      <c r="Q547" s="13"/>
      <c r="AF547" s="13"/>
      <c r="AU547" s="13"/>
      <c r="BK547" s="13"/>
      <c r="BZ547" s="13"/>
      <c r="CO547" s="13"/>
    </row>
    <row r="548" spans="3:93" ht="14.25" customHeight="1">
      <c r="C548" s="21"/>
      <c r="Q548" s="13"/>
      <c r="AF548" s="13"/>
      <c r="AU548" s="13"/>
      <c r="BK548" s="13"/>
      <c r="BZ548" s="13"/>
      <c r="CO548" s="13"/>
    </row>
    <row r="549" spans="3:93" ht="14.25" customHeight="1">
      <c r="C549" s="21"/>
      <c r="Q549" s="13"/>
      <c r="AF549" s="13"/>
      <c r="AU549" s="13"/>
      <c r="BK549" s="13"/>
      <c r="BZ549" s="13"/>
      <c r="CO549" s="13"/>
    </row>
    <row r="550" spans="3:93" ht="14.25" customHeight="1">
      <c r="C550" s="21"/>
      <c r="Q550" s="13"/>
      <c r="AF550" s="13"/>
      <c r="AU550" s="13"/>
      <c r="BK550" s="13"/>
      <c r="BZ550" s="13"/>
      <c r="CO550" s="13"/>
    </row>
    <row r="551" spans="3:93" ht="14.25" customHeight="1">
      <c r="C551" s="21"/>
      <c r="Q551" s="13"/>
      <c r="AF551" s="13"/>
      <c r="AU551" s="13"/>
      <c r="BK551" s="13"/>
      <c r="BZ551" s="13"/>
      <c r="CO551" s="13"/>
    </row>
    <row r="552" spans="3:93" ht="14.25" customHeight="1">
      <c r="C552" s="21"/>
      <c r="Q552" s="13"/>
      <c r="AF552" s="13"/>
      <c r="AU552" s="13"/>
      <c r="BK552" s="13"/>
      <c r="BZ552" s="13"/>
      <c r="CO552" s="13"/>
    </row>
    <row r="553" spans="3:93" ht="14.25" customHeight="1">
      <c r="C553" s="21"/>
      <c r="Q553" s="13"/>
      <c r="AF553" s="13"/>
      <c r="AU553" s="13"/>
      <c r="BK553" s="13"/>
      <c r="BZ553" s="13"/>
      <c r="CO553" s="13"/>
    </row>
    <row r="554" spans="3:93" ht="14.25" customHeight="1">
      <c r="C554" s="21"/>
      <c r="Q554" s="13"/>
      <c r="AF554" s="13"/>
      <c r="AU554" s="13"/>
      <c r="BK554" s="13"/>
      <c r="BZ554" s="13"/>
      <c r="CO554" s="13"/>
    </row>
    <row r="555" spans="3:93" ht="14.25" customHeight="1">
      <c r="C555" s="21"/>
      <c r="Q555" s="13"/>
      <c r="AF555" s="13"/>
      <c r="AU555" s="13"/>
      <c r="BK555" s="13"/>
      <c r="BZ555" s="13"/>
      <c r="CO555" s="13"/>
    </row>
    <row r="556" spans="3:93" ht="14.25" customHeight="1">
      <c r="C556" s="21"/>
      <c r="Q556" s="13"/>
      <c r="AF556" s="13"/>
      <c r="AU556" s="13"/>
      <c r="BK556" s="13"/>
      <c r="BZ556" s="13"/>
      <c r="CO556" s="13"/>
    </row>
    <row r="557" spans="3:93" ht="14.25" customHeight="1">
      <c r="C557" s="21"/>
      <c r="Q557" s="13"/>
      <c r="AF557" s="13"/>
      <c r="AU557" s="13"/>
      <c r="BK557" s="13"/>
      <c r="BZ557" s="13"/>
      <c r="CO557" s="13"/>
    </row>
    <row r="558" spans="3:93" ht="14.25" customHeight="1">
      <c r="C558" s="21"/>
      <c r="Q558" s="13"/>
      <c r="AF558" s="13"/>
      <c r="AU558" s="13"/>
      <c r="BK558" s="13"/>
      <c r="BZ558" s="13"/>
      <c r="CO558" s="13"/>
    </row>
    <row r="559" spans="3:93" ht="14.25" customHeight="1">
      <c r="C559" s="21"/>
      <c r="Q559" s="13"/>
      <c r="AF559" s="13"/>
      <c r="AU559" s="13"/>
      <c r="BK559" s="13"/>
      <c r="BZ559" s="13"/>
      <c r="CO559" s="13"/>
    </row>
    <row r="560" spans="3:93" ht="14.25" customHeight="1">
      <c r="C560" s="21"/>
      <c r="Q560" s="13"/>
      <c r="AF560" s="13"/>
      <c r="AU560" s="13"/>
      <c r="BK560" s="13"/>
      <c r="BZ560" s="13"/>
      <c r="CO560" s="13"/>
    </row>
    <row r="561" spans="3:93" ht="14.25" customHeight="1">
      <c r="C561" s="21"/>
      <c r="Q561" s="13"/>
      <c r="AF561" s="13"/>
      <c r="AU561" s="13"/>
      <c r="BK561" s="13"/>
      <c r="BZ561" s="13"/>
      <c r="CO561" s="13"/>
    </row>
    <row r="562" spans="3:93" ht="14.25" customHeight="1">
      <c r="C562" s="21"/>
      <c r="Q562" s="13"/>
      <c r="AF562" s="13"/>
      <c r="AU562" s="13"/>
      <c r="BK562" s="13"/>
      <c r="BZ562" s="13"/>
      <c r="CO562" s="13"/>
    </row>
    <row r="563" spans="3:93" ht="14.25" customHeight="1">
      <c r="C563" s="21"/>
      <c r="Q563" s="13"/>
      <c r="AF563" s="13"/>
      <c r="AU563" s="13"/>
      <c r="BK563" s="13"/>
      <c r="BZ563" s="13"/>
      <c r="CO563" s="13"/>
    </row>
    <row r="564" spans="3:93" ht="14.25" customHeight="1">
      <c r="C564" s="21"/>
      <c r="Q564" s="13"/>
      <c r="AF564" s="13"/>
      <c r="AU564" s="13"/>
      <c r="BK564" s="13"/>
      <c r="BZ564" s="13"/>
      <c r="CO564" s="13"/>
    </row>
    <row r="565" spans="3:93" ht="14.25" customHeight="1">
      <c r="C565" s="21"/>
      <c r="Q565" s="13"/>
      <c r="AF565" s="13"/>
      <c r="AU565" s="13"/>
      <c r="BK565" s="13"/>
      <c r="BZ565" s="13"/>
      <c r="CO565" s="13"/>
    </row>
    <row r="566" spans="3:93" ht="14.25" customHeight="1">
      <c r="C566" s="21"/>
      <c r="Q566" s="13"/>
      <c r="AF566" s="13"/>
      <c r="AU566" s="13"/>
      <c r="BK566" s="13"/>
      <c r="BZ566" s="13"/>
      <c r="CO566" s="13"/>
    </row>
    <row r="567" spans="3:93" ht="14.25" customHeight="1">
      <c r="C567" s="21"/>
      <c r="Q567" s="13"/>
      <c r="AF567" s="13"/>
      <c r="AU567" s="13"/>
      <c r="BK567" s="13"/>
      <c r="BZ567" s="13"/>
      <c r="CO567" s="13"/>
    </row>
    <row r="568" spans="3:93" ht="14.25" customHeight="1">
      <c r="C568" s="21"/>
      <c r="Q568" s="13"/>
      <c r="AF568" s="13"/>
      <c r="AU568" s="13"/>
      <c r="BK568" s="13"/>
      <c r="BZ568" s="13"/>
      <c r="CO568" s="13"/>
    </row>
    <row r="569" spans="3:93" ht="14.25" customHeight="1">
      <c r="C569" s="21"/>
      <c r="Q569" s="13"/>
      <c r="AF569" s="13"/>
      <c r="AU569" s="13"/>
      <c r="BK569" s="13"/>
      <c r="BZ569" s="13"/>
      <c r="CO569" s="13"/>
    </row>
    <row r="570" spans="3:93" ht="14.25" customHeight="1">
      <c r="C570" s="21"/>
      <c r="Q570" s="13"/>
      <c r="AF570" s="13"/>
      <c r="AU570" s="13"/>
      <c r="BK570" s="13"/>
      <c r="BZ570" s="13"/>
      <c r="CO570" s="13"/>
    </row>
    <row r="571" spans="3:93" ht="14.25" customHeight="1">
      <c r="C571" s="21"/>
      <c r="Q571" s="13"/>
      <c r="AF571" s="13"/>
      <c r="AU571" s="13"/>
      <c r="BK571" s="13"/>
      <c r="BZ571" s="13"/>
      <c r="CO571" s="13"/>
    </row>
    <row r="572" spans="3:93" ht="14.25" customHeight="1">
      <c r="C572" s="21"/>
      <c r="Q572" s="13"/>
      <c r="AF572" s="13"/>
      <c r="AU572" s="13"/>
      <c r="BK572" s="13"/>
      <c r="BZ572" s="13"/>
      <c r="CO572" s="13"/>
    </row>
    <row r="573" spans="3:93" ht="14.25" customHeight="1">
      <c r="C573" s="21"/>
      <c r="Q573" s="13"/>
      <c r="AF573" s="13"/>
      <c r="AU573" s="13"/>
      <c r="BK573" s="13"/>
      <c r="BZ573" s="13"/>
      <c r="CO573" s="13"/>
    </row>
    <row r="574" spans="3:93" ht="14.25" customHeight="1">
      <c r="C574" s="21"/>
      <c r="Q574" s="13"/>
      <c r="AF574" s="13"/>
      <c r="AU574" s="13"/>
      <c r="BK574" s="13"/>
      <c r="BZ574" s="13"/>
      <c r="CO574" s="13"/>
    </row>
    <row r="575" spans="3:93" ht="14.25" customHeight="1">
      <c r="C575" s="21"/>
      <c r="Q575" s="13"/>
      <c r="AF575" s="13"/>
      <c r="AU575" s="13"/>
      <c r="BK575" s="13"/>
      <c r="BZ575" s="13"/>
      <c r="CO575" s="13"/>
    </row>
    <row r="576" spans="3:93" ht="14.25" customHeight="1">
      <c r="C576" s="21"/>
      <c r="Q576" s="13"/>
      <c r="AF576" s="13"/>
      <c r="AU576" s="13"/>
      <c r="BK576" s="13"/>
      <c r="BZ576" s="13"/>
      <c r="CO576" s="13"/>
    </row>
    <row r="577" spans="3:93" ht="14.25" customHeight="1">
      <c r="C577" s="21"/>
      <c r="Q577" s="13"/>
      <c r="AF577" s="13"/>
      <c r="AU577" s="13"/>
      <c r="BK577" s="13"/>
      <c r="BZ577" s="13"/>
      <c r="CO577" s="13"/>
    </row>
    <row r="578" spans="3:93" ht="14.25" customHeight="1">
      <c r="C578" s="21"/>
      <c r="Q578" s="13"/>
      <c r="AF578" s="13"/>
      <c r="AU578" s="13"/>
      <c r="BK578" s="13"/>
      <c r="BZ578" s="13"/>
      <c r="CO578" s="13"/>
    </row>
    <row r="579" spans="3:93" ht="14.25" customHeight="1">
      <c r="C579" s="21"/>
      <c r="Q579" s="13"/>
      <c r="AF579" s="13"/>
      <c r="AU579" s="13"/>
      <c r="BK579" s="13"/>
      <c r="BZ579" s="13"/>
      <c r="CO579" s="13"/>
    </row>
    <row r="580" spans="3:93" ht="14.25" customHeight="1">
      <c r="C580" s="21"/>
      <c r="Q580" s="13"/>
      <c r="AF580" s="13"/>
      <c r="AU580" s="13"/>
      <c r="BK580" s="13"/>
      <c r="BZ580" s="13"/>
      <c r="CO580" s="13"/>
    </row>
    <row r="581" spans="3:93" ht="14.25" customHeight="1">
      <c r="C581" s="21"/>
      <c r="Q581" s="13"/>
      <c r="AF581" s="13"/>
      <c r="AU581" s="13"/>
      <c r="BK581" s="13"/>
      <c r="BZ581" s="13"/>
      <c r="CO581" s="13"/>
    </row>
    <row r="582" spans="3:93" ht="14.25" customHeight="1">
      <c r="C582" s="21"/>
      <c r="Q582" s="13"/>
      <c r="AF582" s="13"/>
      <c r="AU582" s="13"/>
      <c r="BK582" s="13"/>
      <c r="BZ582" s="13"/>
      <c r="CO582" s="13"/>
    </row>
    <row r="583" spans="3:93" ht="14.25" customHeight="1">
      <c r="C583" s="21"/>
      <c r="Q583" s="13"/>
      <c r="AF583" s="13"/>
      <c r="AU583" s="13"/>
      <c r="BK583" s="13"/>
      <c r="BZ583" s="13"/>
      <c r="CO583" s="13"/>
    </row>
    <row r="584" spans="3:93" ht="14.25" customHeight="1">
      <c r="C584" s="21"/>
      <c r="Q584" s="13"/>
      <c r="AF584" s="13"/>
      <c r="AU584" s="13"/>
      <c r="BK584" s="13"/>
      <c r="BZ584" s="13"/>
      <c r="CO584" s="13"/>
    </row>
    <row r="585" spans="3:93" ht="14.25" customHeight="1">
      <c r="C585" s="21"/>
      <c r="Q585" s="13"/>
      <c r="AF585" s="13"/>
      <c r="AU585" s="13"/>
      <c r="BK585" s="13"/>
      <c r="BZ585" s="13"/>
      <c r="CO585" s="13"/>
    </row>
    <row r="586" spans="3:93" ht="14.25" customHeight="1">
      <c r="C586" s="21"/>
      <c r="Q586" s="13"/>
      <c r="AF586" s="13"/>
      <c r="AU586" s="13"/>
      <c r="BK586" s="13"/>
      <c r="BZ586" s="13"/>
      <c r="CO586" s="13"/>
    </row>
    <row r="587" spans="3:93" ht="14.25" customHeight="1">
      <c r="C587" s="21"/>
      <c r="Q587" s="13"/>
      <c r="AF587" s="13"/>
      <c r="AU587" s="13"/>
      <c r="BK587" s="13"/>
      <c r="BZ587" s="13"/>
      <c r="CO587" s="13"/>
    </row>
    <row r="588" spans="3:93" ht="14.25" customHeight="1">
      <c r="C588" s="21"/>
      <c r="Q588" s="13"/>
      <c r="AF588" s="13"/>
      <c r="AU588" s="13"/>
      <c r="BK588" s="13"/>
      <c r="BZ588" s="13"/>
      <c r="CO588" s="13"/>
    </row>
    <row r="589" spans="3:93" ht="14.25" customHeight="1">
      <c r="C589" s="21"/>
      <c r="Q589" s="13"/>
      <c r="AF589" s="13"/>
      <c r="AU589" s="13"/>
      <c r="BK589" s="13"/>
      <c r="BZ589" s="13"/>
      <c r="CO589" s="13"/>
    </row>
    <row r="590" spans="3:93" ht="14.25" customHeight="1">
      <c r="C590" s="21"/>
      <c r="Q590" s="13"/>
      <c r="AF590" s="13"/>
      <c r="AU590" s="13"/>
      <c r="BK590" s="13"/>
      <c r="BZ590" s="13"/>
      <c r="CO590" s="13"/>
    </row>
    <row r="591" spans="3:93" ht="14.25" customHeight="1">
      <c r="C591" s="21"/>
      <c r="Q591" s="13"/>
      <c r="AF591" s="13"/>
      <c r="AU591" s="13"/>
      <c r="BK591" s="13"/>
      <c r="BZ591" s="13"/>
      <c r="CO591" s="13"/>
    </row>
    <row r="592" spans="3:93" ht="14.25" customHeight="1">
      <c r="C592" s="21"/>
      <c r="Q592" s="13"/>
      <c r="AF592" s="13"/>
      <c r="AU592" s="13"/>
      <c r="BK592" s="13"/>
      <c r="BZ592" s="13"/>
      <c r="CO592" s="13"/>
    </row>
    <row r="593" spans="3:93" ht="14.25" customHeight="1">
      <c r="C593" s="21"/>
      <c r="Q593" s="13"/>
      <c r="AF593" s="13"/>
      <c r="AU593" s="13"/>
      <c r="BK593" s="13"/>
      <c r="BZ593" s="13"/>
      <c r="CO593" s="13"/>
    </row>
    <row r="594" spans="3:93" ht="14.25" customHeight="1">
      <c r="C594" s="21"/>
      <c r="Q594" s="13"/>
      <c r="AF594" s="13"/>
      <c r="AU594" s="13"/>
      <c r="BK594" s="13"/>
      <c r="BZ594" s="13"/>
      <c r="CO594" s="13"/>
    </row>
    <row r="595" spans="3:93" ht="14.25" customHeight="1">
      <c r="C595" s="21"/>
      <c r="Q595" s="13"/>
      <c r="AF595" s="13"/>
      <c r="AU595" s="13"/>
      <c r="BK595" s="13"/>
      <c r="BZ595" s="13"/>
      <c r="CO595" s="13"/>
    </row>
    <row r="596" spans="3:93" ht="14.25" customHeight="1">
      <c r="C596" s="21"/>
      <c r="Q596" s="13"/>
      <c r="AF596" s="13"/>
      <c r="AU596" s="13"/>
      <c r="BK596" s="13"/>
      <c r="BZ596" s="13"/>
      <c r="CO596" s="13"/>
    </row>
    <row r="597" spans="3:93" ht="14.25" customHeight="1">
      <c r="C597" s="21"/>
      <c r="Q597" s="13"/>
      <c r="AF597" s="13"/>
      <c r="AU597" s="13"/>
      <c r="BK597" s="13"/>
      <c r="BZ597" s="13"/>
      <c r="CO597" s="13"/>
    </row>
    <row r="598" spans="3:93" ht="14.25" customHeight="1">
      <c r="C598" s="21"/>
      <c r="Q598" s="13"/>
      <c r="AF598" s="13"/>
      <c r="AU598" s="13"/>
      <c r="BK598" s="13"/>
      <c r="BZ598" s="13"/>
      <c r="CO598" s="13"/>
    </row>
    <row r="599" spans="3:93" ht="14.25" customHeight="1">
      <c r="C599" s="21"/>
      <c r="Q599" s="13"/>
      <c r="AF599" s="13"/>
      <c r="AU599" s="13"/>
      <c r="BK599" s="13"/>
      <c r="BZ599" s="13"/>
      <c r="CO599" s="13"/>
    </row>
    <row r="600" spans="3:93" ht="14.25" customHeight="1">
      <c r="C600" s="21"/>
      <c r="Q600" s="13"/>
      <c r="AF600" s="13"/>
      <c r="AU600" s="13"/>
      <c r="BK600" s="13"/>
      <c r="BZ600" s="13"/>
      <c r="CO600" s="13"/>
    </row>
    <row r="601" spans="3:93" ht="14.25" customHeight="1">
      <c r="C601" s="21"/>
      <c r="Q601" s="13"/>
      <c r="AF601" s="13"/>
      <c r="AU601" s="13"/>
      <c r="BK601" s="13"/>
      <c r="BZ601" s="13"/>
      <c r="CO601" s="13"/>
    </row>
    <row r="602" spans="3:93" ht="14.25" customHeight="1">
      <c r="C602" s="21"/>
      <c r="Q602" s="13"/>
      <c r="AF602" s="13"/>
      <c r="AU602" s="13"/>
      <c r="BK602" s="13"/>
      <c r="BZ602" s="13"/>
      <c r="CO602" s="13"/>
    </row>
    <row r="603" spans="3:93" ht="14.25" customHeight="1">
      <c r="C603" s="21"/>
      <c r="Q603" s="13"/>
      <c r="AF603" s="13"/>
      <c r="AU603" s="13"/>
      <c r="BK603" s="13"/>
      <c r="BZ603" s="13"/>
      <c r="CO603" s="13"/>
    </row>
    <row r="604" spans="3:93" ht="14.25" customHeight="1">
      <c r="C604" s="21"/>
      <c r="Q604" s="13"/>
      <c r="AF604" s="13"/>
      <c r="AU604" s="13"/>
      <c r="BK604" s="13"/>
      <c r="BZ604" s="13"/>
      <c r="CO604" s="13"/>
    </row>
    <row r="605" spans="3:93" ht="14.25" customHeight="1">
      <c r="C605" s="21"/>
      <c r="Q605" s="13"/>
      <c r="AF605" s="13"/>
      <c r="AU605" s="13"/>
      <c r="BK605" s="13"/>
      <c r="BZ605" s="13"/>
      <c r="CO605" s="13"/>
    </row>
    <row r="606" spans="3:93" ht="14.25" customHeight="1">
      <c r="C606" s="21"/>
      <c r="Q606" s="13"/>
      <c r="AF606" s="13"/>
      <c r="AU606" s="13"/>
      <c r="BK606" s="13"/>
      <c r="BZ606" s="13"/>
      <c r="CO606" s="13"/>
    </row>
    <row r="607" spans="3:93" ht="14.25" customHeight="1">
      <c r="C607" s="21"/>
      <c r="Q607" s="13"/>
      <c r="AF607" s="13"/>
      <c r="AU607" s="13"/>
      <c r="BK607" s="13"/>
      <c r="BZ607" s="13"/>
      <c r="CO607" s="13"/>
    </row>
    <row r="608" spans="3:93" ht="14.25" customHeight="1">
      <c r="C608" s="21"/>
      <c r="Q608" s="13"/>
      <c r="AF608" s="13"/>
      <c r="AU608" s="13"/>
      <c r="BK608" s="13"/>
      <c r="BZ608" s="13"/>
      <c r="CO608" s="13"/>
    </row>
    <row r="609" spans="3:93" ht="14.25" customHeight="1">
      <c r="C609" s="21"/>
      <c r="Q609" s="13"/>
      <c r="AF609" s="13"/>
      <c r="AU609" s="13"/>
      <c r="BK609" s="13"/>
      <c r="BZ609" s="13"/>
      <c r="CO609" s="13"/>
    </row>
    <row r="610" spans="3:93" ht="14.25" customHeight="1">
      <c r="C610" s="21"/>
      <c r="Q610" s="13"/>
      <c r="AF610" s="13"/>
      <c r="AU610" s="13"/>
      <c r="BK610" s="13"/>
      <c r="BZ610" s="13"/>
      <c r="CO610" s="13"/>
    </row>
    <row r="611" spans="3:93" ht="14.25" customHeight="1">
      <c r="C611" s="21"/>
      <c r="Q611" s="13"/>
      <c r="AF611" s="13"/>
      <c r="AU611" s="13"/>
      <c r="BK611" s="13"/>
      <c r="BZ611" s="13"/>
      <c r="CO611" s="13"/>
    </row>
    <row r="612" spans="3:93" ht="14.25" customHeight="1">
      <c r="C612" s="21"/>
      <c r="Q612" s="13"/>
      <c r="AF612" s="13"/>
      <c r="AU612" s="13"/>
      <c r="BK612" s="13"/>
      <c r="BZ612" s="13"/>
      <c r="CO612" s="13"/>
    </row>
    <row r="613" spans="3:93" ht="14.25" customHeight="1">
      <c r="C613" s="21"/>
      <c r="Q613" s="13"/>
      <c r="AF613" s="13"/>
      <c r="AU613" s="13"/>
      <c r="BK613" s="13"/>
      <c r="BZ613" s="13"/>
      <c r="CO613" s="13"/>
    </row>
    <row r="614" spans="3:93" ht="14.25" customHeight="1">
      <c r="C614" s="21"/>
      <c r="Q614" s="13"/>
      <c r="AF614" s="13"/>
      <c r="AU614" s="13"/>
      <c r="BK614" s="13"/>
      <c r="BZ614" s="13"/>
      <c r="CO614" s="13"/>
    </row>
    <row r="615" spans="3:93" ht="14.25" customHeight="1">
      <c r="C615" s="21"/>
      <c r="Q615" s="13"/>
      <c r="AF615" s="13"/>
      <c r="AU615" s="13"/>
      <c r="BK615" s="13"/>
      <c r="BZ615" s="13"/>
      <c r="CO615" s="13"/>
    </row>
    <row r="616" spans="3:93" ht="14.25" customHeight="1">
      <c r="C616" s="21"/>
      <c r="Q616" s="13"/>
      <c r="AF616" s="13"/>
      <c r="AU616" s="13"/>
      <c r="BK616" s="13"/>
      <c r="BZ616" s="13"/>
      <c r="CO616" s="13"/>
    </row>
    <row r="617" spans="3:93" ht="14.25" customHeight="1">
      <c r="C617" s="21"/>
      <c r="Q617" s="13"/>
      <c r="AF617" s="13"/>
      <c r="AU617" s="13"/>
      <c r="BK617" s="13"/>
      <c r="BZ617" s="13"/>
      <c r="CO617" s="13"/>
    </row>
    <row r="618" spans="3:93" ht="14.25" customHeight="1">
      <c r="C618" s="21"/>
      <c r="Q618" s="13"/>
      <c r="AF618" s="13"/>
      <c r="AU618" s="13"/>
      <c r="BK618" s="13"/>
      <c r="BZ618" s="13"/>
      <c r="CO618" s="13"/>
    </row>
    <row r="619" spans="3:93" ht="14.25" customHeight="1">
      <c r="C619" s="21"/>
      <c r="Q619" s="13"/>
      <c r="AF619" s="13"/>
      <c r="AU619" s="13"/>
      <c r="BK619" s="13"/>
      <c r="BZ619" s="13"/>
      <c r="CO619" s="13"/>
    </row>
    <row r="620" spans="3:93" ht="14.25" customHeight="1">
      <c r="C620" s="21"/>
      <c r="Q620" s="13"/>
      <c r="AF620" s="13"/>
      <c r="AU620" s="13"/>
      <c r="BK620" s="13"/>
      <c r="BZ620" s="13"/>
      <c r="CO620" s="13"/>
    </row>
    <row r="621" spans="3:93" ht="14.25" customHeight="1">
      <c r="C621" s="21"/>
      <c r="Q621" s="13"/>
      <c r="AF621" s="13"/>
      <c r="AU621" s="13"/>
      <c r="BK621" s="13"/>
      <c r="BZ621" s="13"/>
      <c r="CO621" s="13"/>
    </row>
    <row r="622" spans="3:93" ht="14.25" customHeight="1">
      <c r="C622" s="21"/>
      <c r="Q622" s="13"/>
      <c r="AF622" s="13"/>
      <c r="AU622" s="13"/>
      <c r="BK622" s="13"/>
      <c r="BZ622" s="13"/>
      <c r="CO622" s="13"/>
    </row>
    <row r="623" spans="3:93" ht="14.25" customHeight="1">
      <c r="C623" s="21"/>
      <c r="Q623" s="13"/>
      <c r="AF623" s="13"/>
      <c r="AU623" s="13"/>
      <c r="BK623" s="13"/>
      <c r="BZ623" s="13"/>
      <c r="CO623" s="13"/>
    </row>
    <row r="624" spans="3:93" ht="14.25" customHeight="1">
      <c r="C624" s="21"/>
      <c r="Q624" s="13"/>
      <c r="AF624" s="13"/>
      <c r="AU624" s="13"/>
      <c r="BK624" s="13"/>
      <c r="BZ624" s="13"/>
      <c r="CO624" s="13"/>
    </row>
    <row r="625" spans="3:93" ht="14.25" customHeight="1">
      <c r="C625" s="21"/>
      <c r="Q625" s="13"/>
      <c r="AF625" s="13"/>
      <c r="AU625" s="13"/>
      <c r="BK625" s="13"/>
      <c r="BZ625" s="13"/>
      <c r="CO625" s="13"/>
    </row>
    <row r="626" spans="3:93" ht="14.25" customHeight="1">
      <c r="C626" s="21"/>
      <c r="Q626" s="13"/>
      <c r="AF626" s="13"/>
      <c r="AU626" s="13"/>
      <c r="BK626" s="13"/>
      <c r="BZ626" s="13"/>
      <c r="CO626" s="13"/>
    </row>
    <row r="627" spans="3:93" ht="14.25" customHeight="1">
      <c r="C627" s="21"/>
      <c r="Q627" s="13"/>
      <c r="AF627" s="13"/>
      <c r="AU627" s="13"/>
      <c r="BK627" s="13"/>
      <c r="BZ627" s="13"/>
      <c r="CO627" s="13"/>
    </row>
    <row r="628" spans="3:93" ht="14.25" customHeight="1">
      <c r="C628" s="21"/>
      <c r="Q628" s="13"/>
      <c r="AF628" s="13"/>
      <c r="AU628" s="13"/>
      <c r="BK628" s="13"/>
      <c r="BZ628" s="13"/>
      <c r="CO628" s="13"/>
    </row>
    <row r="629" spans="3:93" ht="14.25" customHeight="1">
      <c r="C629" s="21"/>
      <c r="Q629" s="13"/>
      <c r="AF629" s="13"/>
      <c r="AU629" s="13"/>
      <c r="BK629" s="13"/>
      <c r="BZ629" s="13"/>
      <c r="CO629" s="13"/>
    </row>
    <row r="630" spans="3:93" ht="14.25" customHeight="1">
      <c r="C630" s="21"/>
      <c r="Q630" s="13"/>
      <c r="AF630" s="13"/>
      <c r="AU630" s="13"/>
      <c r="BK630" s="13"/>
      <c r="BZ630" s="13"/>
      <c r="CO630" s="13"/>
    </row>
    <row r="631" spans="3:93" ht="14.25" customHeight="1">
      <c r="C631" s="21"/>
      <c r="Q631" s="13"/>
      <c r="AF631" s="13"/>
      <c r="AU631" s="13"/>
      <c r="BK631" s="13"/>
      <c r="BZ631" s="13"/>
      <c r="CO631" s="13"/>
    </row>
    <row r="632" spans="3:93" ht="14.25" customHeight="1">
      <c r="C632" s="21"/>
      <c r="Q632" s="13"/>
      <c r="AF632" s="13"/>
      <c r="AU632" s="13"/>
      <c r="BK632" s="13"/>
      <c r="BZ632" s="13"/>
      <c r="CO632" s="13"/>
    </row>
    <row r="633" spans="3:93" ht="14.25" customHeight="1">
      <c r="C633" s="21"/>
      <c r="Q633" s="13"/>
      <c r="AF633" s="13"/>
      <c r="AU633" s="13"/>
      <c r="BK633" s="13"/>
      <c r="BZ633" s="13"/>
      <c r="CO633" s="13"/>
    </row>
    <row r="634" spans="3:93" ht="14.25" customHeight="1">
      <c r="C634" s="21"/>
      <c r="Q634" s="13"/>
      <c r="AF634" s="13"/>
      <c r="AU634" s="13"/>
      <c r="BK634" s="13"/>
      <c r="BZ634" s="13"/>
      <c r="CO634" s="13"/>
    </row>
    <row r="635" spans="3:93" ht="14.25" customHeight="1">
      <c r="C635" s="21"/>
      <c r="Q635" s="13"/>
      <c r="AF635" s="13"/>
      <c r="AU635" s="13"/>
      <c r="BK635" s="13"/>
      <c r="BZ635" s="13"/>
      <c r="CO635" s="13"/>
    </row>
    <row r="636" spans="3:93" ht="14.25" customHeight="1">
      <c r="C636" s="21"/>
      <c r="Q636" s="13"/>
      <c r="AF636" s="13"/>
      <c r="AU636" s="13"/>
      <c r="BK636" s="13"/>
      <c r="BZ636" s="13"/>
      <c r="CO636" s="13"/>
    </row>
    <row r="637" spans="3:93" ht="14.25" customHeight="1">
      <c r="C637" s="21"/>
      <c r="Q637" s="13"/>
      <c r="AF637" s="13"/>
      <c r="AU637" s="13"/>
      <c r="BK637" s="13"/>
      <c r="BZ637" s="13"/>
      <c r="CO637" s="13"/>
    </row>
    <row r="638" spans="3:93" ht="14.25" customHeight="1">
      <c r="C638" s="21"/>
      <c r="Q638" s="13"/>
      <c r="AF638" s="13"/>
      <c r="AU638" s="13"/>
      <c r="BK638" s="13"/>
      <c r="BZ638" s="13"/>
      <c r="CO638" s="13"/>
    </row>
    <row r="639" spans="3:93" ht="14.25" customHeight="1">
      <c r="C639" s="21"/>
      <c r="Q639" s="13"/>
      <c r="AF639" s="13"/>
      <c r="AU639" s="13"/>
      <c r="BK639" s="13"/>
      <c r="BZ639" s="13"/>
      <c r="CO639" s="13"/>
    </row>
    <row r="640" spans="3:93" ht="14.25" customHeight="1">
      <c r="C640" s="21"/>
      <c r="Q640" s="13"/>
      <c r="AF640" s="13"/>
      <c r="AU640" s="13"/>
      <c r="BK640" s="13"/>
      <c r="BZ640" s="13"/>
      <c r="CO640" s="13"/>
    </row>
    <row r="641" spans="3:93" ht="14.25" customHeight="1">
      <c r="C641" s="21"/>
      <c r="Q641" s="13"/>
      <c r="AF641" s="13"/>
      <c r="AU641" s="13"/>
      <c r="BK641" s="13"/>
      <c r="BZ641" s="13"/>
      <c r="CO641" s="13"/>
    </row>
    <row r="642" spans="3:93" ht="14.25" customHeight="1">
      <c r="C642" s="21"/>
      <c r="Q642" s="13"/>
      <c r="AF642" s="13"/>
      <c r="AU642" s="13"/>
      <c r="BK642" s="13"/>
      <c r="BZ642" s="13"/>
      <c r="CO642" s="13"/>
    </row>
    <row r="643" spans="3:93" ht="14.25" customHeight="1">
      <c r="C643" s="21"/>
      <c r="Q643" s="13"/>
      <c r="AF643" s="13"/>
      <c r="AU643" s="13"/>
      <c r="BK643" s="13"/>
      <c r="BZ643" s="13"/>
      <c r="CO643" s="13"/>
    </row>
    <row r="644" spans="3:93" ht="14.25" customHeight="1">
      <c r="C644" s="21"/>
      <c r="Q644" s="13"/>
      <c r="AF644" s="13"/>
      <c r="AU644" s="13"/>
      <c r="BK644" s="13"/>
      <c r="BZ644" s="13"/>
      <c r="CO644" s="13"/>
    </row>
    <row r="645" spans="3:93" ht="14.25" customHeight="1">
      <c r="C645" s="21"/>
      <c r="Q645" s="13"/>
      <c r="AF645" s="13"/>
      <c r="AU645" s="13"/>
      <c r="BK645" s="13"/>
      <c r="BZ645" s="13"/>
      <c r="CO645" s="13"/>
    </row>
    <row r="646" spans="3:93" ht="14.25" customHeight="1">
      <c r="C646" s="21"/>
      <c r="Q646" s="13"/>
      <c r="AF646" s="13"/>
      <c r="AU646" s="13"/>
      <c r="BK646" s="13"/>
      <c r="BZ646" s="13"/>
      <c r="CO646" s="13"/>
    </row>
    <row r="647" spans="3:93" ht="14.25" customHeight="1">
      <c r="C647" s="21"/>
      <c r="Q647" s="13"/>
      <c r="AF647" s="13"/>
      <c r="AU647" s="13"/>
      <c r="BK647" s="13"/>
      <c r="BZ647" s="13"/>
      <c r="CO647" s="13"/>
    </row>
    <row r="648" spans="3:93" ht="14.25" customHeight="1">
      <c r="C648" s="21"/>
      <c r="Q648" s="13"/>
      <c r="AF648" s="13"/>
      <c r="AU648" s="13"/>
      <c r="BK648" s="13"/>
      <c r="BZ648" s="13"/>
      <c r="CO648" s="13"/>
    </row>
    <row r="649" spans="3:93" ht="14.25" customHeight="1">
      <c r="C649" s="21"/>
      <c r="Q649" s="13"/>
      <c r="AF649" s="13"/>
      <c r="AU649" s="13"/>
      <c r="BK649" s="13"/>
      <c r="BZ649" s="13"/>
      <c r="CO649" s="13"/>
    </row>
    <row r="650" spans="3:93" ht="14.25" customHeight="1">
      <c r="C650" s="21"/>
      <c r="Q650" s="13"/>
      <c r="AF650" s="13"/>
      <c r="AU650" s="13"/>
      <c r="BK650" s="13"/>
      <c r="BZ650" s="13"/>
      <c r="CO650" s="13"/>
    </row>
    <row r="651" spans="3:93" ht="14.25" customHeight="1">
      <c r="C651" s="21"/>
      <c r="Q651" s="13"/>
      <c r="AF651" s="13"/>
      <c r="AU651" s="13"/>
      <c r="BK651" s="13"/>
      <c r="BZ651" s="13"/>
      <c r="CO651" s="13"/>
    </row>
    <row r="652" spans="3:93" ht="14.25" customHeight="1">
      <c r="C652" s="21"/>
      <c r="Q652" s="13"/>
      <c r="AF652" s="13"/>
      <c r="AU652" s="13"/>
      <c r="BK652" s="13"/>
      <c r="BZ652" s="13"/>
      <c r="CO652" s="13"/>
    </row>
    <row r="653" spans="3:93" ht="14.25" customHeight="1">
      <c r="C653" s="21"/>
      <c r="Q653" s="13"/>
      <c r="AF653" s="13"/>
      <c r="AU653" s="13"/>
      <c r="BK653" s="13"/>
      <c r="BZ653" s="13"/>
      <c r="CO653" s="13"/>
    </row>
    <row r="654" spans="3:93" ht="14.25" customHeight="1">
      <c r="C654" s="21"/>
      <c r="Q654" s="13"/>
      <c r="AF654" s="13"/>
      <c r="AU654" s="13"/>
      <c r="BK654" s="13"/>
      <c r="BZ654" s="13"/>
      <c r="CO654" s="13"/>
    </row>
    <row r="655" spans="3:93" ht="14.25" customHeight="1">
      <c r="C655" s="21"/>
      <c r="Q655" s="13"/>
      <c r="AF655" s="13"/>
      <c r="AU655" s="13"/>
      <c r="BK655" s="13"/>
      <c r="BZ655" s="13"/>
      <c r="CO655" s="13"/>
    </row>
    <row r="656" spans="3:93" ht="14.25" customHeight="1">
      <c r="C656" s="21"/>
      <c r="Q656" s="13"/>
      <c r="AF656" s="13"/>
      <c r="AU656" s="13"/>
      <c r="BK656" s="13"/>
      <c r="BZ656" s="13"/>
      <c r="CO656" s="13"/>
    </row>
    <row r="657" spans="3:93" ht="14.25" customHeight="1">
      <c r="C657" s="21"/>
      <c r="Q657" s="13"/>
      <c r="AF657" s="13"/>
      <c r="AU657" s="13"/>
      <c r="BK657" s="13"/>
      <c r="BZ657" s="13"/>
      <c r="CO657" s="13"/>
    </row>
    <row r="658" spans="3:93" ht="14.25" customHeight="1">
      <c r="C658" s="21"/>
      <c r="Q658" s="13"/>
      <c r="AF658" s="13"/>
      <c r="AU658" s="13"/>
      <c r="BK658" s="13"/>
      <c r="BZ658" s="13"/>
      <c r="CO658" s="13"/>
    </row>
    <row r="659" spans="3:93" ht="14.25" customHeight="1">
      <c r="C659" s="21"/>
      <c r="Q659" s="13"/>
      <c r="AF659" s="13"/>
      <c r="AU659" s="13"/>
      <c r="BK659" s="13"/>
      <c r="BZ659" s="13"/>
      <c r="CO659" s="13"/>
    </row>
    <row r="660" spans="3:93" ht="14.25" customHeight="1">
      <c r="C660" s="21"/>
      <c r="Q660" s="13"/>
      <c r="AF660" s="13"/>
      <c r="AU660" s="13"/>
      <c r="BK660" s="13"/>
      <c r="BZ660" s="13"/>
      <c r="CO660" s="13"/>
    </row>
    <row r="661" spans="3:93" ht="14.25" customHeight="1">
      <c r="C661" s="21"/>
      <c r="Q661" s="13"/>
      <c r="AF661" s="13"/>
      <c r="AU661" s="13"/>
      <c r="BK661" s="13"/>
      <c r="BZ661" s="13"/>
      <c r="CO661" s="13"/>
    </row>
    <row r="662" spans="3:93" ht="14.25" customHeight="1">
      <c r="C662" s="21"/>
      <c r="Q662" s="13"/>
      <c r="AF662" s="13"/>
      <c r="AU662" s="13"/>
      <c r="BK662" s="13"/>
      <c r="BZ662" s="13"/>
      <c r="CO662" s="13"/>
    </row>
    <row r="663" spans="3:93" ht="14.25" customHeight="1">
      <c r="C663" s="21"/>
      <c r="Q663" s="13"/>
      <c r="AF663" s="13"/>
      <c r="AU663" s="13"/>
      <c r="BK663" s="13"/>
      <c r="BZ663" s="13"/>
      <c r="CO663" s="13"/>
    </row>
    <row r="664" spans="3:93" ht="14.25" customHeight="1">
      <c r="C664" s="21"/>
      <c r="Q664" s="13"/>
      <c r="AF664" s="13"/>
      <c r="AU664" s="13"/>
      <c r="BK664" s="13"/>
      <c r="BZ664" s="13"/>
      <c r="CO664" s="13"/>
    </row>
    <row r="665" spans="3:93" ht="14.25" customHeight="1">
      <c r="C665" s="21"/>
      <c r="Q665" s="13"/>
      <c r="AF665" s="13"/>
      <c r="AU665" s="13"/>
      <c r="BK665" s="13"/>
      <c r="BZ665" s="13"/>
      <c r="CO665" s="13"/>
    </row>
    <row r="666" spans="3:93" ht="14.25" customHeight="1">
      <c r="C666" s="21"/>
      <c r="Q666" s="13"/>
      <c r="AF666" s="13"/>
      <c r="AU666" s="13"/>
      <c r="BK666" s="13"/>
      <c r="BZ666" s="13"/>
      <c r="CO666" s="13"/>
    </row>
    <row r="667" spans="3:93" ht="14.25" customHeight="1">
      <c r="C667" s="21"/>
      <c r="Q667" s="13"/>
      <c r="AF667" s="13"/>
      <c r="AU667" s="13"/>
      <c r="BK667" s="13"/>
      <c r="BZ667" s="13"/>
      <c r="CO667" s="13"/>
    </row>
    <row r="668" spans="3:93" ht="14.25" customHeight="1">
      <c r="C668" s="21"/>
      <c r="Q668" s="13"/>
      <c r="AF668" s="13"/>
      <c r="AU668" s="13"/>
      <c r="BK668" s="13"/>
      <c r="BZ668" s="13"/>
      <c r="CO668" s="13"/>
    </row>
    <row r="669" spans="3:93" ht="14.25" customHeight="1">
      <c r="C669" s="21"/>
      <c r="Q669" s="13"/>
      <c r="AF669" s="13"/>
      <c r="AU669" s="13"/>
      <c r="BK669" s="13"/>
      <c r="BZ669" s="13"/>
      <c r="CO669" s="13"/>
    </row>
    <row r="670" spans="3:93" ht="14.25" customHeight="1">
      <c r="C670" s="21"/>
      <c r="Q670" s="13"/>
      <c r="AF670" s="13"/>
      <c r="AU670" s="13"/>
      <c r="BK670" s="13"/>
      <c r="BZ670" s="13"/>
      <c r="CO670" s="13"/>
    </row>
    <row r="671" spans="3:93" ht="14.25" customHeight="1">
      <c r="C671" s="21"/>
      <c r="Q671" s="13"/>
      <c r="AF671" s="13"/>
      <c r="AU671" s="13"/>
      <c r="BK671" s="13"/>
      <c r="BZ671" s="13"/>
      <c r="CO671" s="13"/>
    </row>
    <row r="672" spans="3:93" ht="14.25" customHeight="1">
      <c r="C672" s="21"/>
      <c r="Q672" s="13"/>
      <c r="AF672" s="13"/>
      <c r="AU672" s="13"/>
      <c r="BK672" s="13"/>
      <c r="BZ672" s="13"/>
      <c r="CO672" s="13"/>
    </row>
    <row r="673" spans="3:93" ht="14.25" customHeight="1">
      <c r="C673" s="21"/>
      <c r="Q673" s="13"/>
      <c r="AF673" s="13"/>
      <c r="AU673" s="13"/>
      <c r="BK673" s="13"/>
      <c r="BZ673" s="13"/>
      <c r="CO673" s="13"/>
    </row>
    <row r="674" spans="3:93" ht="14.25" customHeight="1">
      <c r="C674" s="21"/>
      <c r="Q674" s="13"/>
      <c r="AF674" s="13"/>
      <c r="AU674" s="13"/>
      <c r="BK674" s="13"/>
      <c r="BZ674" s="13"/>
      <c r="CO674" s="13"/>
    </row>
    <row r="675" spans="3:93" ht="14.25" customHeight="1">
      <c r="C675" s="21"/>
      <c r="Q675" s="13"/>
      <c r="AF675" s="13"/>
      <c r="AU675" s="13"/>
      <c r="BK675" s="13"/>
      <c r="BZ675" s="13"/>
      <c r="CO675" s="13"/>
    </row>
    <row r="676" spans="3:93" ht="14.25" customHeight="1">
      <c r="C676" s="21"/>
      <c r="Q676" s="13"/>
      <c r="AF676" s="13"/>
      <c r="AU676" s="13"/>
      <c r="BK676" s="13"/>
      <c r="BZ676" s="13"/>
      <c r="CO676" s="13"/>
    </row>
    <row r="677" spans="3:93" ht="14.25" customHeight="1">
      <c r="C677" s="21"/>
      <c r="Q677" s="13"/>
      <c r="AF677" s="13"/>
      <c r="AU677" s="13"/>
      <c r="BK677" s="13"/>
      <c r="BZ677" s="13"/>
      <c r="CO677" s="13"/>
    </row>
    <row r="678" spans="3:93" ht="14.25" customHeight="1">
      <c r="C678" s="21"/>
      <c r="Q678" s="13"/>
      <c r="AF678" s="13"/>
      <c r="AU678" s="13"/>
      <c r="BK678" s="13"/>
      <c r="BZ678" s="13"/>
      <c r="CO678" s="13"/>
    </row>
    <row r="679" spans="3:93" ht="14.25" customHeight="1">
      <c r="C679" s="21"/>
      <c r="Q679" s="13"/>
      <c r="AF679" s="13"/>
      <c r="AU679" s="13"/>
      <c r="BK679" s="13"/>
      <c r="BZ679" s="13"/>
      <c r="CO679" s="13"/>
    </row>
    <row r="680" spans="3:93" ht="14.25" customHeight="1">
      <c r="C680" s="21"/>
      <c r="Q680" s="13"/>
      <c r="AF680" s="13"/>
      <c r="AU680" s="13"/>
      <c r="BK680" s="13"/>
      <c r="BZ680" s="13"/>
      <c r="CO680" s="13"/>
    </row>
    <row r="681" spans="3:93" ht="14.25" customHeight="1">
      <c r="C681" s="21"/>
      <c r="Q681" s="13"/>
      <c r="AF681" s="13"/>
      <c r="AU681" s="13"/>
      <c r="BK681" s="13"/>
      <c r="BZ681" s="13"/>
      <c r="CO681" s="13"/>
    </row>
    <row r="682" spans="3:93" ht="14.25" customHeight="1">
      <c r="C682" s="21"/>
      <c r="Q682" s="13"/>
      <c r="AF682" s="13"/>
      <c r="AU682" s="13"/>
      <c r="BK682" s="13"/>
      <c r="BZ682" s="13"/>
      <c r="CO682" s="13"/>
    </row>
    <row r="683" spans="3:93" ht="14.25" customHeight="1">
      <c r="C683" s="21"/>
      <c r="Q683" s="13"/>
      <c r="AF683" s="13"/>
      <c r="AU683" s="13"/>
      <c r="BK683" s="13"/>
      <c r="BZ683" s="13"/>
      <c r="CO683" s="13"/>
    </row>
    <row r="684" spans="3:93" ht="14.25" customHeight="1">
      <c r="C684" s="21"/>
      <c r="Q684" s="13"/>
      <c r="AF684" s="13"/>
      <c r="AU684" s="13"/>
      <c r="BK684" s="13"/>
      <c r="BZ684" s="13"/>
      <c r="CO684" s="13"/>
    </row>
    <row r="685" spans="3:93" ht="14.25" customHeight="1">
      <c r="C685" s="21"/>
      <c r="Q685" s="13"/>
      <c r="AF685" s="13"/>
      <c r="AU685" s="13"/>
      <c r="BK685" s="13"/>
      <c r="BZ685" s="13"/>
      <c r="CO685" s="13"/>
    </row>
    <row r="686" spans="3:93" ht="14.25" customHeight="1">
      <c r="C686" s="21"/>
      <c r="Q686" s="13"/>
      <c r="AF686" s="13"/>
      <c r="AU686" s="13"/>
      <c r="BK686" s="13"/>
      <c r="BZ686" s="13"/>
      <c r="CO686" s="13"/>
    </row>
    <row r="687" spans="3:93" ht="14.25" customHeight="1">
      <c r="C687" s="21"/>
      <c r="Q687" s="13"/>
      <c r="AF687" s="13"/>
      <c r="AU687" s="13"/>
      <c r="BK687" s="13"/>
      <c r="BZ687" s="13"/>
      <c r="CO687" s="13"/>
    </row>
    <row r="688" spans="3:93" ht="14.25" customHeight="1">
      <c r="C688" s="21"/>
      <c r="Q688" s="13"/>
      <c r="AF688" s="13"/>
      <c r="AU688" s="13"/>
      <c r="BK688" s="13"/>
      <c r="BZ688" s="13"/>
      <c r="CO688" s="13"/>
    </row>
    <row r="689" spans="3:93" ht="14.25" customHeight="1">
      <c r="C689" s="21"/>
      <c r="Q689" s="13"/>
      <c r="AF689" s="13"/>
      <c r="AU689" s="13"/>
      <c r="BK689" s="13"/>
      <c r="BZ689" s="13"/>
      <c r="CO689" s="13"/>
    </row>
    <row r="690" spans="3:93" ht="14.25" customHeight="1">
      <c r="C690" s="21"/>
      <c r="Q690" s="13"/>
      <c r="AF690" s="13"/>
      <c r="AU690" s="13"/>
      <c r="BK690" s="13"/>
      <c r="BZ690" s="13"/>
      <c r="CO690" s="13"/>
    </row>
    <row r="691" spans="3:93" ht="14.25" customHeight="1">
      <c r="C691" s="21"/>
      <c r="Q691" s="13"/>
      <c r="AF691" s="13"/>
      <c r="AU691" s="13"/>
      <c r="BK691" s="13"/>
      <c r="BZ691" s="13"/>
      <c r="CO691" s="13"/>
    </row>
    <row r="692" spans="3:93" ht="14.25" customHeight="1">
      <c r="C692" s="21"/>
      <c r="Q692" s="13"/>
      <c r="AF692" s="13"/>
      <c r="AU692" s="13"/>
      <c r="BK692" s="13"/>
      <c r="BZ692" s="13"/>
      <c r="CO692" s="13"/>
    </row>
    <row r="693" spans="3:93" ht="14.25" customHeight="1">
      <c r="C693" s="21"/>
      <c r="Q693" s="13"/>
      <c r="AF693" s="13"/>
      <c r="AU693" s="13"/>
      <c r="BK693" s="13"/>
      <c r="BZ693" s="13"/>
      <c r="CO693" s="13"/>
    </row>
    <row r="694" spans="3:93" ht="14.25" customHeight="1">
      <c r="C694" s="21"/>
      <c r="Q694" s="13"/>
      <c r="AF694" s="13"/>
      <c r="AU694" s="13"/>
      <c r="BK694" s="13"/>
      <c r="BZ694" s="13"/>
      <c r="CO694" s="13"/>
    </row>
    <row r="695" spans="3:93" ht="14.25" customHeight="1">
      <c r="C695" s="21"/>
      <c r="Q695" s="13"/>
      <c r="AF695" s="13"/>
      <c r="AU695" s="13"/>
      <c r="BK695" s="13"/>
      <c r="BZ695" s="13"/>
      <c r="CO695" s="13"/>
    </row>
    <row r="696" spans="3:93" ht="14.25" customHeight="1">
      <c r="C696" s="21"/>
      <c r="Q696" s="13"/>
      <c r="AF696" s="13"/>
      <c r="AU696" s="13"/>
      <c r="BK696" s="13"/>
      <c r="BZ696" s="13"/>
      <c r="CO696" s="13"/>
    </row>
    <row r="697" spans="3:93" ht="14.25" customHeight="1">
      <c r="C697" s="21"/>
      <c r="Q697" s="13"/>
      <c r="AF697" s="13"/>
      <c r="AU697" s="13"/>
      <c r="BK697" s="13"/>
      <c r="BZ697" s="13"/>
      <c r="CO697" s="13"/>
    </row>
    <row r="698" spans="3:93" ht="14.25" customHeight="1">
      <c r="C698" s="21"/>
      <c r="Q698" s="13"/>
      <c r="AF698" s="13"/>
      <c r="AU698" s="13"/>
      <c r="BK698" s="13"/>
      <c r="BZ698" s="13"/>
      <c r="CO698" s="13"/>
    </row>
    <row r="699" spans="3:93" ht="14.25" customHeight="1">
      <c r="C699" s="21"/>
      <c r="Q699" s="13"/>
      <c r="AF699" s="13"/>
      <c r="AU699" s="13"/>
      <c r="BK699" s="13"/>
      <c r="BZ699" s="13"/>
      <c r="CO699" s="13"/>
    </row>
    <row r="700" spans="3:93" ht="14.25" customHeight="1">
      <c r="C700" s="21"/>
      <c r="Q700" s="13"/>
      <c r="AF700" s="13"/>
      <c r="AU700" s="13"/>
      <c r="BK700" s="13"/>
      <c r="BZ700" s="13"/>
      <c r="CO700" s="13"/>
    </row>
    <row r="701" spans="3:93" ht="14.25" customHeight="1">
      <c r="C701" s="21"/>
      <c r="Q701" s="13"/>
      <c r="AF701" s="13"/>
      <c r="AU701" s="13"/>
      <c r="BK701" s="13"/>
      <c r="BZ701" s="13"/>
      <c r="CO701" s="13"/>
    </row>
    <row r="702" spans="3:93" ht="14.25" customHeight="1">
      <c r="C702" s="21"/>
      <c r="Q702" s="13"/>
      <c r="AF702" s="13"/>
      <c r="AU702" s="13"/>
      <c r="BK702" s="13"/>
      <c r="BZ702" s="13"/>
      <c r="CO702" s="13"/>
    </row>
    <row r="703" spans="3:93" ht="14.25" customHeight="1">
      <c r="C703" s="21"/>
      <c r="Q703" s="13"/>
      <c r="AF703" s="13"/>
      <c r="AU703" s="13"/>
      <c r="BK703" s="13"/>
      <c r="BZ703" s="13"/>
      <c r="CO703" s="13"/>
    </row>
    <row r="704" spans="3:93" ht="14.25" customHeight="1">
      <c r="C704" s="21"/>
      <c r="Q704" s="13"/>
      <c r="AF704" s="13"/>
      <c r="AU704" s="13"/>
      <c r="BK704" s="13"/>
      <c r="BZ704" s="13"/>
      <c r="CO704" s="13"/>
    </row>
    <row r="705" spans="3:93" ht="14.25" customHeight="1">
      <c r="C705" s="21"/>
      <c r="Q705" s="13"/>
      <c r="AF705" s="13"/>
      <c r="AU705" s="13"/>
      <c r="BK705" s="13"/>
      <c r="BZ705" s="13"/>
      <c r="CO705" s="13"/>
    </row>
    <row r="706" spans="3:93" ht="14.25" customHeight="1">
      <c r="C706" s="21"/>
      <c r="Q706" s="13"/>
      <c r="AF706" s="13"/>
      <c r="AU706" s="13"/>
      <c r="BK706" s="13"/>
      <c r="BZ706" s="13"/>
      <c r="CO706" s="13"/>
    </row>
    <row r="707" spans="3:93" ht="14.25" customHeight="1">
      <c r="C707" s="21"/>
      <c r="Q707" s="13"/>
      <c r="AF707" s="13"/>
      <c r="AU707" s="13"/>
      <c r="BK707" s="13"/>
      <c r="BZ707" s="13"/>
      <c r="CO707" s="13"/>
    </row>
    <row r="708" spans="3:93" ht="14.25" customHeight="1">
      <c r="C708" s="21"/>
      <c r="Q708" s="13"/>
      <c r="AF708" s="13"/>
      <c r="AU708" s="13"/>
      <c r="BK708" s="13"/>
      <c r="BZ708" s="13"/>
      <c r="CO708" s="13"/>
    </row>
    <row r="709" spans="3:93" ht="14.25" customHeight="1">
      <c r="C709" s="21"/>
      <c r="Q709" s="13"/>
      <c r="AF709" s="13"/>
      <c r="AU709" s="13"/>
      <c r="BK709" s="13"/>
      <c r="BZ709" s="13"/>
      <c r="CO709" s="13"/>
    </row>
    <row r="710" spans="3:93" ht="14.25" customHeight="1">
      <c r="C710" s="21"/>
      <c r="Q710" s="13"/>
      <c r="AF710" s="13"/>
      <c r="AU710" s="13"/>
      <c r="BK710" s="13"/>
      <c r="BZ710" s="13"/>
      <c r="CO710" s="13"/>
    </row>
    <row r="711" spans="3:93" ht="14.25" customHeight="1">
      <c r="C711" s="21"/>
      <c r="Q711" s="13"/>
      <c r="AF711" s="13"/>
      <c r="AU711" s="13"/>
      <c r="BK711" s="13"/>
      <c r="BZ711" s="13"/>
      <c r="CO711" s="13"/>
    </row>
    <row r="712" spans="3:93" ht="14.25" customHeight="1">
      <c r="C712" s="21"/>
      <c r="Q712" s="13"/>
      <c r="AF712" s="13"/>
      <c r="AU712" s="13"/>
      <c r="BK712" s="13"/>
      <c r="BZ712" s="13"/>
      <c r="CO712" s="13"/>
    </row>
    <row r="713" spans="3:93" ht="14.25" customHeight="1">
      <c r="C713" s="21"/>
      <c r="Q713" s="13"/>
      <c r="AF713" s="13"/>
      <c r="AU713" s="13"/>
      <c r="BK713" s="13"/>
      <c r="BZ713" s="13"/>
      <c r="CO713" s="13"/>
    </row>
    <row r="714" spans="3:93" ht="14.25" customHeight="1">
      <c r="C714" s="21"/>
      <c r="Q714" s="13"/>
      <c r="AF714" s="13"/>
      <c r="AU714" s="13"/>
      <c r="BK714" s="13"/>
      <c r="BZ714" s="13"/>
      <c r="CO714" s="13"/>
    </row>
    <row r="715" spans="3:93" ht="14.25" customHeight="1">
      <c r="C715" s="21"/>
      <c r="Q715" s="13"/>
      <c r="AF715" s="13"/>
      <c r="AU715" s="13"/>
      <c r="BK715" s="13"/>
      <c r="BZ715" s="13"/>
      <c r="CO715" s="13"/>
    </row>
    <row r="716" spans="3:93" ht="14.25" customHeight="1">
      <c r="C716" s="21"/>
      <c r="Q716" s="13"/>
      <c r="AF716" s="13"/>
      <c r="AU716" s="13"/>
      <c r="BK716" s="13"/>
      <c r="BZ716" s="13"/>
      <c r="CO716" s="13"/>
    </row>
    <row r="717" spans="3:93" ht="14.25" customHeight="1">
      <c r="C717" s="21"/>
      <c r="Q717" s="13"/>
      <c r="AF717" s="13"/>
      <c r="AU717" s="13"/>
      <c r="BK717" s="13"/>
      <c r="BZ717" s="13"/>
      <c r="CO717" s="13"/>
    </row>
    <row r="718" spans="3:93" ht="14.25" customHeight="1">
      <c r="C718" s="21"/>
      <c r="Q718" s="13"/>
      <c r="AF718" s="13"/>
      <c r="AU718" s="13"/>
      <c r="BK718" s="13"/>
      <c r="BZ718" s="13"/>
      <c r="CO718" s="13"/>
    </row>
    <row r="719" spans="3:93" ht="14.25" customHeight="1">
      <c r="C719" s="21"/>
      <c r="Q719" s="13"/>
      <c r="AF719" s="13"/>
      <c r="AU719" s="13"/>
      <c r="BK719" s="13"/>
      <c r="BZ719" s="13"/>
      <c r="CO719" s="13"/>
    </row>
    <row r="720" spans="3:93" ht="14.25" customHeight="1">
      <c r="C720" s="21"/>
      <c r="Q720" s="13"/>
      <c r="AF720" s="13"/>
      <c r="AU720" s="13"/>
      <c r="BK720" s="13"/>
      <c r="BZ720" s="13"/>
      <c r="CO720" s="13"/>
    </row>
    <row r="721" spans="3:93" ht="14.25" customHeight="1">
      <c r="C721" s="21"/>
      <c r="Q721" s="13"/>
      <c r="AF721" s="13"/>
      <c r="AU721" s="13"/>
      <c r="BK721" s="13"/>
      <c r="BZ721" s="13"/>
      <c r="CO721" s="13"/>
    </row>
    <row r="722" spans="3:93" ht="14.25" customHeight="1">
      <c r="C722" s="21"/>
      <c r="Q722" s="13"/>
      <c r="AF722" s="13"/>
      <c r="AU722" s="13"/>
      <c r="BK722" s="13"/>
      <c r="BZ722" s="13"/>
      <c r="CO722" s="13"/>
    </row>
    <row r="723" spans="3:93" ht="14.25" customHeight="1">
      <c r="C723" s="21"/>
      <c r="Q723" s="13"/>
      <c r="AF723" s="13"/>
      <c r="AU723" s="13"/>
      <c r="BK723" s="13"/>
      <c r="BZ723" s="13"/>
      <c r="CO723" s="13"/>
    </row>
    <row r="724" spans="3:93" ht="14.25" customHeight="1">
      <c r="C724" s="21"/>
      <c r="Q724" s="13"/>
      <c r="AF724" s="13"/>
      <c r="AU724" s="13"/>
      <c r="BK724" s="13"/>
      <c r="BZ724" s="13"/>
      <c r="CO724" s="13"/>
    </row>
    <row r="725" spans="3:93" ht="14.25" customHeight="1">
      <c r="C725" s="21"/>
      <c r="Q725" s="13"/>
      <c r="AF725" s="13"/>
      <c r="AU725" s="13"/>
      <c r="BK725" s="13"/>
      <c r="BZ725" s="13"/>
      <c r="CO725" s="13"/>
    </row>
    <row r="726" spans="3:93" ht="14.25" customHeight="1">
      <c r="C726" s="21"/>
      <c r="Q726" s="13"/>
      <c r="AF726" s="13"/>
      <c r="AU726" s="13"/>
      <c r="BK726" s="13"/>
      <c r="BZ726" s="13"/>
      <c r="CO726" s="13"/>
    </row>
    <row r="727" spans="3:93" ht="14.25" customHeight="1">
      <c r="C727" s="21"/>
      <c r="Q727" s="13"/>
      <c r="AF727" s="13"/>
      <c r="AU727" s="13"/>
      <c r="BK727" s="13"/>
      <c r="BZ727" s="13"/>
      <c r="CO727" s="13"/>
    </row>
    <row r="728" spans="3:93" ht="14.25" customHeight="1">
      <c r="C728" s="21"/>
      <c r="Q728" s="13"/>
      <c r="AF728" s="13"/>
      <c r="AU728" s="13"/>
      <c r="BK728" s="13"/>
      <c r="BZ728" s="13"/>
      <c r="CO728" s="13"/>
    </row>
    <row r="729" spans="3:93" ht="14.25" customHeight="1">
      <c r="C729" s="21"/>
      <c r="Q729" s="13"/>
      <c r="AF729" s="13"/>
      <c r="AU729" s="13"/>
      <c r="BK729" s="13"/>
      <c r="BZ729" s="13"/>
      <c r="CO729" s="13"/>
    </row>
    <row r="730" spans="3:93" ht="14.25" customHeight="1">
      <c r="C730" s="21"/>
      <c r="Q730" s="13"/>
      <c r="AF730" s="13"/>
      <c r="AU730" s="13"/>
      <c r="BK730" s="13"/>
      <c r="BZ730" s="13"/>
      <c r="CO730" s="13"/>
    </row>
    <row r="731" spans="3:93" ht="14.25" customHeight="1">
      <c r="C731" s="21"/>
      <c r="Q731" s="13"/>
      <c r="AF731" s="13"/>
      <c r="AU731" s="13"/>
      <c r="BK731" s="13"/>
      <c r="BZ731" s="13"/>
      <c r="CO731" s="13"/>
    </row>
    <row r="732" spans="3:93" ht="14.25" customHeight="1">
      <c r="C732" s="21"/>
      <c r="Q732" s="13"/>
      <c r="AF732" s="13"/>
      <c r="AU732" s="13"/>
      <c r="BK732" s="13"/>
      <c r="BZ732" s="13"/>
      <c r="CO732" s="13"/>
    </row>
    <row r="733" spans="3:93" ht="14.25" customHeight="1">
      <c r="C733" s="21"/>
      <c r="Q733" s="13"/>
      <c r="AF733" s="13"/>
      <c r="AU733" s="13"/>
      <c r="BK733" s="13"/>
      <c r="BZ733" s="13"/>
      <c r="CO733" s="13"/>
    </row>
    <row r="734" spans="3:93" ht="14.25" customHeight="1">
      <c r="C734" s="21"/>
      <c r="Q734" s="13"/>
      <c r="AF734" s="13"/>
      <c r="AU734" s="13"/>
      <c r="BK734" s="13"/>
      <c r="BZ734" s="13"/>
      <c r="CO734" s="13"/>
    </row>
    <row r="735" spans="3:93" ht="14.25" customHeight="1">
      <c r="C735" s="21"/>
      <c r="Q735" s="13"/>
      <c r="AF735" s="13"/>
      <c r="AU735" s="13"/>
      <c r="BK735" s="13"/>
      <c r="BZ735" s="13"/>
      <c r="CO735" s="13"/>
    </row>
    <row r="736" spans="3:93" ht="14.25" customHeight="1">
      <c r="C736" s="21"/>
      <c r="Q736" s="13"/>
      <c r="AF736" s="13"/>
      <c r="AU736" s="13"/>
      <c r="BK736" s="13"/>
      <c r="BZ736" s="13"/>
      <c r="CO736" s="13"/>
    </row>
    <row r="737" spans="3:93" ht="14.25" customHeight="1">
      <c r="C737" s="21"/>
      <c r="Q737" s="13"/>
      <c r="AF737" s="13"/>
      <c r="AU737" s="13"/>
      <c r="BK737" s="13"/>
      <c r="BZ737" s="13"/>
      <c r="CO737" s="13"/>
    </row>
    <row r="738" spans="3:93" ht="14.25" customHeight="1">
      <c r="C738" s="21"/>
      <c r="Q738" s="13"/>
      <c r="AF738" s="13"/>
      <c r="AU738" s="13"/>
      <c r="BK738" s="13"/>
      <c r="BZ738" s="13"/>
      <c r="CO738" s="13"/>
    </row>
    <row r="739" spans="3:93" ht="14.25" customHeight="1">
      <c r="C739" s="21"/>
      <c r="Q739" s="13"/>
      <c r="AF739" s="13"/>
      <c r="AU739" s="13"/>
      <c r="BK739" s="13"/>
      <c r="BZ739" s="13"/>
      <c r="CO739" s="13"/>
    </row>
    <row r="740" spans="3:93" ht="14.25" customHeight="1">
      <c r="C740" s="21"/>
      <c r="Q740" s="13"/>
      <c r="AF740" s="13"/>
      <c r="AU740" s="13"/>
      <c r="BK740" s="13"/>
      <c r="BZ740" s="13"/>
      <c r="CO740" s="13"/>
    </row>
    <row r="741" spans="3:93" ht="14.25" customHeight="1">
      <c r="C741" s="21"/>
      <c r="Q741" s="13"/>
      <c r="AF741" s="13"/>
      <c r="AU741" s="13"/>
      <c r="BK741" s="13"/>
      <c r="BZ741" s="13"/>
      <c r="CO741" s="13"/>
    </row>
    <row r="742" spans="3:93" ht="14.25" customHeight="1">
      <c r="C742" s="21"/>
      <c r="Q742" s="13"/>
      <c r="AF742" s="13"/>
      <c r="AU742" s="13"/>
      <c r="BK742" s="13"/>
      <c r="BZ742" s="13"/>
      <c r="CO742" s="13"/>
    </row>
    <row r="743" spans="3:93" ht="14.25" customHeight="1">
      <c r="C743" s="21"/>
      <c r="Q743" s="13"/>
      <c r="AF743" s="13"/>
      <c r="AU743" s="13"/>
      <c r="BK743" s="13"/>
      <c r="BZ743" s="13"/>
      <c r="CO743" s="13"/>
    </row>
    <row r="744" spans="3:93" ht="14.25" customHeight="1">
      <c r="C744" s="21"/>
      <c r="Q744" s="13"/>
      <c r="AF744" s="13"/>
      <c r="AU744" s="13"/>
      <c r="BK744" s="13"/>
      <c r="BZ744" s="13"/>
      <c r="CO744" s="13"/>
    </row>
    <row r="745" spans="3:93" ht="14.25" customHeight="1">
      <c r="C745" s="21"/>
      <c r="Q745" s="13"/>
      <c r="AF745" s="13"/>
      <c r="AU745" s="13"/>
      <c r="BK745" s="13"/>
      <c r="BZ745" s="13"/>
      <c r="CO745" s="13"/>
    </row>
    <row r="746" spans="3:93" ht="14.25" customHeight="1">
      <c r="C746" s="21"/>
      <c r="Q746" s="13"/>
      <c r="AF746" s="13"/>
      <c r="AU746" s="13"/>
      <c r="BK746" s="13"/>
      <c r="BZ746" s="13"/>
      <c r="CO746" s="13"/>
    </row>
    <row r="747" spans="3:93" ht="14.25" customHeight="1">
      <c r="C747" s="21"/>
      <c r="Q747" s="13"/>
      <c r="AF747" s="13"/>
      <c r="AU747" s="13"/>
      <c r="BK747" s="13"/>
      <c r="BZ747" s="13"/>
      <c r="CO747" s="13"/>
    </row>
    <row r="748" spans="3:93" ht="14.25" customHeight="1">
      <c r="C748" s="21"/>
      <c r="Q748" s="13"/>
      <c r="AF748" s="13"/>
      <c r="AU748" s="13"/>
      <c r="BK748" s="13"/>
      <c r="BZ748" s="13"/>
      <c r="CO748" s="13"/>
    </row>
    <row r="749" spans="3:93" ht="14.25" customHeight="1">
      <c r="C749" s="21"/>
      <c r="Q749" s="13"/>
      <c r="AF749" s="13"/>
      <c r="AU749" s="13"/>
      <c r="BK749" s="13"/>
      <c r="BZ749" s="13"/>
      <c r="CO749" s="13"/>
    </row>
    <row r="750" spans="3:93" ht="14.25" customHeight="1">
      <c r="C750" s="21"/>
      <c r="Q750" s="13"/>
      <c r="AF750" s="13"/>
      <c r="AU750" s="13"/>
      <c r="BK750" s="13"/>
      <c r="BZ750" s="13"/>
      <c r="CO750" s="13"/>
    </row>
    <row r="751" spans="3:93" ht="14.25" customHeight="1">
      <c r="C751" s="21"/>
      <c r="Q751" s="13"/>
      <c r="AF751" s="13"/>
      <c r="AU751" s="13"/>
      <c r="BK751" s="13"/>
      <c r="BZ751" s="13"/>
      <c r="CO751" s="13"/>
    </row>
    <row r="752" spans="3:93" ht="14.25" customHeight="1">
      <c r="C752" s="21"/>
      <c r="Q752" s="13"/>
      <c r="AF752" s="13"/>
      <c r="AU752" s="13"/>
      <c r="BK752" s="13"/>
      <c r="BZ752" s="13"/>
      <c r="CO752" s="13"/>
    </row>
    <row r="753" spans="3:93" ht="14.25" customHeight="1">
      <c r="C753" s="21"/>
      <c r="Q753" s="13"/>
      <c r="AF753" s="13"/>
      <c r="AU753" s="13"/>
      <c r="BK753" s="13"/>
      <c r="BZ753" s="13"/>
      <c r="CO753" s="13"/>
    </row>
    <row r="754" spans="3:93" ht="14.25" customHeight="1">
      <c r="C754" s="21"/>
      <c r="Q754" s="13"/>
      <c r="AF754" s="13"/>
      <c r="AU754" s="13"/>
      <c r="BK754" s="13"/>
      <c r="BZ754" s="13"/>
      <c r="CO754" s="13"/>
    </row>
    <row r="755" spans="3:93" ht="14.25" customHeight="1">
      <c r="C755" s="21"/>
      <c r="Q755" s="13"/>
      <c r="AF755" s="13"/>
      <c r="AU755" s="13"/>
      <c r="BK755" s="13"/>
      <c r="BZ755" s="13"/>
      <c r="CO755" s="13"/>
    </row>
    <row r="756" spans="3:93" ht="14.25" customHeight="1">
      <c r="C756" s="21"/>
      <c r="Q756" s="13"/>
      <c r="AF756" s="13"/>
      <c r="AU756" s="13"/>
      <c r="BK756" s="13"/>
      <c r="BZ756" s="13"/>
      <c r="CO756" s="13"/>
    </row>
    <row r="757" spans="3:93" ht="14.25" customHeight="1">
      <c r="C757" s="21"/>
      <c r="Q757" s="13"/>
      <c r="AF757" s="13"/>
      <c r="AU757" s="13"/>
      <c r="BK757" s="13"/>
      <c r="BZ757" s="13"/>
      <c r="CO757" s="13"/>
    </row>
    <row r="758" spans="3:93" ht="14.25" customHeight="1">
      <c r="C758" s="21"/>
      <c r="Q758" s="13"/>
      <c r="AF758" s="13"/>
      <c r="AU758" s="13"/>
      <c r="BK758" s="13"/>
      <c r="BZ758" s="13"/>
      <c r="CO758" s="13"/>
    </row>
    <row r="759" spans="3:93" ht="14.25" customHeight="1">
      <c r="C759" s="21"/>
      <c r="Q759" s="13"/>
      <c r="AF759" s="13"/>
      <c r="AU759" s="13"/>
      <c r="BK759" s="13"/>
      <c r="BZ759" s="13"/>
      <c r="CO759" s="13"/>
    </row>
    <row r="760" spans="3:93" ht="14.25" customHeight="1">
      <c r="C760" s="21"/>
      <c r="Q760" s="13"/>
      <c r="AF760" s="13"/>
      <c r="AU760" s="13"/>
      <c r="BK760" s="13"/>
      <c r="BZ760" s="13"/>
      <c r="CO760" s="13"/>
    </row>
    <row r="761" spans="3:93" ht="14.25" customHeight="1">
      <c r="C761" s="21"/>
      <c r="Q761" s="13"/>
      <c r="AF761" s="13"/>
      <c r="AU761" s="13"/>
      <c r="BK761" s="13"/>
      <c r="BZ761" s="13"/>
      <c r="CO761" s="13"/>
    </row>
    <row r="762" spans="3:93" ht="14.25" customHeight="1">
      <c r="C762" s="21"/>
      <c r="Q762" s="13"/>
      <c r="AF762" s="13"/>
      <c r="AU762" s="13"/>
      <c r="BK762" s="13"/>
      <c r="BZ762" s="13"/>
      <c r="CO762" s="13"/>
    </row>
    <row r="763" spans="3:93" ht="14.25" customHeight="1">
      <c r="C763" s="21"/>
      <c r="Q763" s="13"/>
      <c r="AF763" s="13"/>
      <c r="AU763" s="13"/>
      <c r="BK763" s="13"/>
      <c r="BZ763" s="13"/>
      <c r="CO763" s="13"/>
    </row>
    <row r="764" spans="3:93" ht="14.25" customHeight="1">
      <c r="C764" s="21"/>
      <c r="Q764" s="13"/>
      <c r="AF764" s="13"/>
      <c r="AU764" s="13"/>
      <c r="BK764" s="13"/>
      <c r="BZ764" s="13"/>
      <c r="CO764" s="13"/>
    </row>
    <row r="765" spans="3:93" ht="14.25" customHeight="1">
      <c r="C765" s="21"/>
      <c r="Q765" s="13"/>
      <c r="AF765" s="13"/>
      <c r="AU765" s="13"/>
      <c r="BK765" s="13"/>
      <c r="BZ765" s="13"/>
      <c r="CO765" s="13"/>
    </row>
    <row r="766" spans="3:93" ht="14.25" customHeight="1">
      <c r="C766" s="21"/>
      <c r="Q766" s="13"/>
      <c r="AF766" s="13"/>
      <c r="AU766" s="13"/>
      <c r="BK766" s="13"/>
      <c r="BZ766" s="13"/>
      <c r="CO766" s="13"/>
    </row>
    <row r="767" spans="3:93" ht="14.25" customHeight="1">
      <c r="C767" s="21"/>
      <c r="Q767" s="13"/>
      <c r="AF767" s="13"/>
      <c r="AU767" s="13"/>
      <c r="BK767" s="13"/>
      <c r="BZ767" s="13"/>
      <c r="CO767" s="13"/>
    </row>
    <row r="768" spans="3:93" ht="14.25" customHeight="1">
      <c r="C768" s="21"/>
      <c r="Q768" s="13"/>
      <c r="AF768" s="13"/>
      <c r="AU768" s="13"/>
      <c r="BK768" s="13"/>
      <c r="BZ768" s="13"/>
      <c r="CO768" s="13"/>
    </row>
    <row r="769" spans="3:93" ht="14.25" customHeight="1">
      <c r="C769" s="21"/>
      <c r="Q769" s="13"/>
      <c r="AF769" s="13"/>
      <c r="AU769" s="13"/>
      <c r="BK769" s="13"/>
      <c r="BZ769" s="13"/>
      <c r="CO769" s="13"/>
    </row>
    <row r="770" spans="3:93" ht="14.25" customHeight="1">
      <c r="C770" s="21"/>
      <c r="Q770" s="13"/>
      <c r="AF770" s="13"/>
      <c r="AU770" s="13"/>
      <c r="BK770" s="13"/>
      <c r="BZ770" s="13"/>
      <c r="CO770" s="13"/>
    </row>
    <row r="771" spans="3:93" ht="14.25" customHeight="1">
      <c r="C771" s="21"/>
      <c r="Q771" s="13"/>
      <c r="AF771" s="13"/>
      <c r="AU771" s="13"/>
      <c r="BK771" s="13"/>
      <c r="BZ771" s="13"/>
      <c r="CO771" s="13"/>
    </row>
    <row r="772" spans="3:93" ht="14.25" customHeight="1">
      <c r="C772" s="21"/>
      <c r="Q772" s="13"/>
      <c r="AF772" s="13"/>
      <c r="AU772" s="13"/>
      <c r="BK772" s="13"/>
      <c r="BZ772" s="13"/>
      <c r="CO772" s="13"/>
    </row>
    <row r="773" spans="3:93" ht="14.25" customHeight="1">
      <c r="C773" s="21"/>
      <c r="Q773" s="13"/>
      <c r="AF773" s="13"/>
      <c r="AU773" s="13"/>
      <c r="BK773" s="13"/>
      <c r="BZ773" s="13"/>
      <c r="CO773" s="13"/>
    </row>
    <row r="774" spans="3:93" ht="14.25" customHeight="1">
      <c r="C774" s="21"/>
      <c r="Q774" s="13"/>
      <c r="AF774" s="13"/>
      <c r="AU774" s="13"/>
      <c r="BK774" s="13"/>
      <c r="BZ774" s="13"/>
      <c r="CO774" s="13"/>
    </row>
    <row r="775" spans="3:93" ht="14.25" customHeight="1">
      <c r="C775" s="21"/>
      <c r="Q775" s="13"/>
      <c r="AF775" s="13"/>
      <c r="AU775" s="13"/>
      <c r="BK775" s="13"/>
      <c r="BZ775" s="13"/>
      <c r="CO775" s="13"/>
    </row>
    <row r="776" spans="3:93" ht="14.25" customHeight="1">
      <c r="C776" s="21"/>
      <c r="Q776" s="13"/>
      <c r="AF776" s="13"/>
      <c r="AU776" s="13"/>
      <c r="BK776" s="13"/>
      <c r="BZ776" s="13"/>
      <c r="CO776" s="13"/>
    </row>
    <row r="777" spans="3:93" ht="14.25" customHeight="1">
      <c r="C777" s="21"/>
      <c r="Q777" s="13"/>
      <c r="AF777" s="13"/>
      <c r="AU777" s="13"/>
      <c r="BK777" s="13"/>
      <c r="BZ777" s="13"/>
      <c r="CO777" s="13"/>
    </row>
    <row r="778" spans="3:93" ht="14.25" customHeight="1">
      <c r="C778" s="21"/>
      <c r="Q778" s="13"/>
      <c r="AF778" s="13"/>
      <c r="AU778" s="13"/>
      <c r="BK778" s="13"/>
      <c r="BZ778" s="13"/>
      <c r="CO778" s="13"/>
    </row>
    <row r="779" spans="3:93" ht="14.25" customHeight="1">
      <c r="C779" s="21"/>
      <c r="Q779" s="13"/>
      <c r="AF779" s="13"/>
      <c r="AU779" s="13"/>
      <c r="BK779" s="13"/>
      <c r="BZ779" s="13"/>
      <c r="CO779" s="13"/>
    </row>
    <row r="780" spans="3:93" ht="14.25" customHeight="1">
      <c r="C780" s="21"/>
      <c r="Q780" s="13"/>
      <c r="AF780" s="13"/>
      <c r="AU780" s="13"/>
      <c r="BK780" s="13"/>
      <c r="BZ780" s="13"/>
      <c r="CO780" s="13"/>
    </row>
    <row r="781" spans="3:93" ht="14.25" customHeight="1">
      <c r="C781" s="21"/>
      <c r="Q781" s="13"/>
      <c r="AF781" s="13"/>
      <c r="AU781" s="13"/>
      <c r="BK781" s="13"/>
      <c r="BZ781" s="13"/>
      <c r="CO781" s="13"/>
    </row>
    <row r="782" spans="3:93" ht="14.25" customHeight="1">
      <c r="C782" s="21"/>
      <c r="Q782" s="13"/>
      <c r="AF782" s="13"/>
      <c r="AU782" s="13"/>
      <c r="BK782" s="13"/>
      <c r="BZ782" s="13"/>
      <c r="CO782" s="13"/>
    </row>
    <row r="783" spans="3:93" ht="14.25" customHeight="1">
      <c r="C783" s="21"/>
      <c r="Q783" s="13"/>
      <c r="AF783" s="13"/>
      <c r="AU783" s="13"/>
      <c r="BK783" s="13"/>
      <c r="BZ783" s="13"/>
      <c r="CO783" s="13"/>
    </row>
    <row r="784" spans="3:93" ht="14.25" customHeight="1">
      <c r="C784" s="21"/>
      <c r="Q784" s="13"/>
      <c r="AF784" s="13"/>
      <c r="AU784" s="13"/>
      <c r="BK784" s="13"/>
      <c r="BZ784" s="13"/>
      <c r="CO784" s="13"/>
    </row>
    <row r="785" spans="3:93" ht="14.25" customHeight="1">
      <c r="C785" s="21"/>
      <c r="Q785" s="13"/>
      <c r="AF785" s="13"/>
      <c r="AU785" s="13"/>
      <c r="BK785" s="13"/>
      <c r="BZ785" s="13"/>
      <c r="CO785" s="13"/>
    </row>
    <row r="786" spans="3:93" ht="14.25" customHeight="1">
      <c r="C786" s="21"/>
      <c r="Q786" s="13"/>
      <c r="AF786" s="13"/>
      <c r="AU786" s="13"/>
      <c r="BK786" s="13"/>
      <c r="BZ786" s="13"/>
      <c r="CO786" s="13"/>
    </row>
    <row r="787" spans="3:93" ht="14.25" customHeight="1">
      <c r="C787" s="21"/>
      <c r="Q787" s="13"/>
      <c r="AF787" s="13"/>
      <c r="AU787" s="13"/>
      <c r="BK787" s="13"/>
      <c r="BZ787" s="13"/>
      <c r="CO787" s="13"/>
    </row>
    <row r="788" spans="3:93" ht="14.25" customHeight="1">
      <c r="C788" s="21"/>
      <c r="Q788" s="13"/>
      <c r="AF788" s="13"/>
      <c r="AU788" s="13"/>
      <c r="BK788" s="13"/>
      <c r="BZ788" s="13"/>
      <c r="CO788" s="13"/>
    </row>
    <row r="789" spans="3:93" ht="14.25" customHeight="1">
      <c r="C789" s="21"/>
      <c r="Q789" s="13"/>
      <c r="AF789" s="13"/>
      <c r="AU789" s="13"/>
      <c r="BK789" s="13"/>
      <c r="BZ789" s="13"/>
      <c r="CO789" s="13"/>
    </row>
    <row r="790" spans="3:93" ht="14.25" customHeight="1">
      <c r="C790" s="21"/>
      <c r="Q790" s="13"/>
      <c r="AF790" s="13"/>
      <c r="AU790" s="13"/>
      <c r="BK790" s="13"/>
      <c r="BZ790" s="13"/>
      <c r="CO790" s="13"/>
    </row>
    <row r="791" spans="3:93" ht="14.25" customHeight="1">
      <c r="C791" s="21"/>
      <c r="Q791" s="13"/>
      <c r="AF791" s="13"/>
      <c r="AU791" s="13"/>
      <c r="BK791" s="13"/>
      <c r="BZ791" s="13"/>
      <c r="CO791" s="13"/>
    </row>
    <row r="792" spans="3:93" ht="14.25" customHeight="1">
      <c r="C792" s="21"/>
      <c r="Q792" s="13"/>
      <c r="AF792" s="13"/>
      <c r="AU792" s="13"/>
      <c r="BK792" s="13"/>
      <c r="BZ792" s="13"/>
      <c r="CO792" s="13"/>
    </row>
    <row r="793" spans="3:93" ht="14.25" customHeight="1">
      <c r="C793" s="21"/>
      <c r="Q793" s="13"/>
      <c r="AF793" s="13"/>
      <c r="AU793" s="13"/>
      <c r="BK793" s="13"/>
      <c r="BZ793" s="13"/>
      <c r="CO793" s="13"/>
    </row>
    <row r="794" spans="3:93" ht="14.25" customHeight="1">
      <c r="C794" s="21"/>
      <c r="Q794" s="13"/>
      <c r="AF794" s="13"/>
      <c r="AU794" s="13"/>
      <c r="BK794" s="13"/>
      <c r="BZ794" s="13"/>
      <c r="CO794" s="13"/>
    </row>
    <row r="795" spans="3:93" ht="14.25" customHeight="1">
      <c r="C795" s="21"/>
      <c r="Q795" s="13"/>
      <c r="AF795" s="13"/>
      <c r="AU795" s="13"/>
      <c r="BK795" s="13"/>
      <c r="BZ795" s="13"/>
      <c r="CO795" s="13"/>
    </row>
    <row r="796" spans="3:93" ht="14.25" customHeight="1">
      <c r="C796" s="21"/>
      <c r="Q796" s="13"/>
      <c r="AF796" s="13"/>
      <c r="AU796" s="13"/>
      <c r="BK796" s="13"/>
      <c r="BZ796" s="13"/>
      <c r="CO796" s="13"/>
    </row>
    <row r="797" spans="3:93" ht="14.25" customHeight="1">
      <c r="C797" s="21"/>
      <c r="Q797" s="13"/>
      <c r="AF797" s="13"/>
      <c r="AU797" s="13"/>
      <c r="BK797" s="13"/>
      <c r="BZ797" s="13"/>
      <c r="CO797" s="13"/>
    </row>
    <row r="798" spans="3:93" ht="14.25" customHeight="1">
      <c r="C798" s="21"/>
      <c r="Q798" s="13"/>
      <c r="AF798" s="13"/>
      <c r="AU798" s="13"/>
      <c r="BK798" s="13"/>
      <c r="BZ798" s="13"/>
      <c r="CO798" s="13"/>
    </row>
    <row r="799" spans="3:93" ht="14.25" customHeight="1">
      <c r="C799" s="21"/>
      <c r="Q799" s="13"/>
      <c r="AF799" s="13"/>
      <c r="AU799" s="13"/>
      <c r="BK799" s="13"/>
      <c r="BZ799" s="13"/>
      <c r="CO799" s="13"/>
    </row>
    <row r="800" spans="3:93" ht="14.25" customHeight="1">
      <c r="C800" s="21"/>
      <c r="Q800" s="13"/>
      <c r="AF800" s="13"/>
      <c r="AU800" s="13"/>
      <c r="BK800" s="13"/>
      <c r="BZ800" s="13"/>
      <c r="CO800" s="13"/>
    </row>
    <row r="801" spans="3:93" ht="14.25" customHeight="1">
      <c r="C801" s="21"/>
      <c r="Q801" s="13"/>
      <c r="AF801" s="13"/>
      <c r="AU801" s="13"/>
      <c r="BK801" s="13"/>
      <c r="BZ801" s="13"/>
      <c r="CO801" s="13"/>
    </row>
    <row r="802" spans="3:93" ht="14.25" customHeight="1">
      <c r="C802" s="21"/>
      <c r="Q802" s="13"/>
      <c r="AF802" s="13"/>
      <c r="AU802" s="13"/>
      <c r="BK802" s="13"/>
      <c r="BZ802" s="13"/>
      <c r="CO802" s="13"/>
    </row>
    <row r="803" spans="3:93" ht="14.25" customHeight="1">
      <c r="C803" s="21"/>
      <c r="Q803" s="13"/>
      <c r="AF803" s="13"/>
      <c r="AU803" s="13"/>
      <c r="BK803" s="13"/>
      <c r="BZ803" s="13"/>
      <c r="CO803" s="13"/>
    </row>
    <row r="804" spans="3:93" ht="14.25" customHeight="1">
      <c r="C804" s="21"/>
      <c r="Q804" s="13"/>
      <c r="AF804" s="13"/>
      <c r="AU804" s="13"/>
      <c r="BK804" s="13"/>
      <c r="BZ804" s="13"/>
      <c r="CO804" s="13"/>
    </row>
    <row r="805" spans="3:93" ht="14.25" customHeight="1">
      <c r="C805" s="21"/>
      <c r="Q805" s="13"/>
      <c r="AF805" s="13"/>
      <c r="AU805" s="13"/>
      <c r="BK805" s="13"/>
      <c r="BZ805" s="13"/>
      <c r="CO805" s="13"/>
    </row>
    <row r="806" spans="3:93" ht="14.25" customHeight="1">
      <c r="C806" s="21"/>
      <c r="Q806" s="13"/>
      <c r="AF806" s="13"/>
      <c r="AU806" s="13"/>
      <c r="BK806" s="13"/>
      <c r="BZ806" s="13"/>
      <c r="CO806" s="13"/>
    </row>
    <row r="807" spans="3:93" ht="14.25" customHeight="1">
      <c r="C807" s="21"/>
      <c r="Q807" s="13"/>
      <c r="AF807" s="13"/>
      <c r="AU807" s="13"/>
      <c r="BK807" s="13"/>
      <c r="BZ807" s="13"/>
      <c r="CO807" s="13"/>
    </row>
    <row r="808" spans="3:93" ht="14.25" customHeight="1">
      <c r="C808" s="21"/>
      <c r="Q808" s="13"/>
      <c r="AF808" s="13"/>
      <c r="AU808" s="13"/>
      <c r="BK808" s="13"/>
      <c r="BZ808" s="13"/>
      <c r="CO808" s="13"/>
    </row>
    <row r="809" spans="3:93" ht="14.25" customHeight="1">
      <c r="C809" s="21"/>
      <c r="Q809" s="13"/>
      <c r="AF809" s="13"/>
      <c r="AU809" s="13"/>
      <c r="BK809" s="13"/>
      <c r="BZ809" s="13"/>
      <c r="CO809" s="13"/>
    </row>
    <row r="810" spans="3:93" ht="14.25" customHeight="1">
      <c r="C810" s="21"/>
      <c r="Q810" s="13"/>
      <c r="AF810" s="13"/>
      <c r="AU810" s="13"/>
      <c r="BK810" s="13"/>
      <c r="BZ810" s="13"/>
      <c r="CO810" s="13"/>
    </row>
    <row r="811" spans="3:93" ht="14.25" customHeight="1">
      <c r="C811" s="21"/>
      <c r="Q811" s="13"/>
      <c r="AF811" s="13"/>
      <c r="AU811" s="13"/>
      <c r="BK811" s="13"/>
      <c r="BZ811" s="13"/>
      <c r="CO811" s="13"/>
    </row>
    <row r="812" spans="3:93" ht="14.25" customHeight="1">
      <c r="C812" s="21"/>
      <c r="Q812" s="13"/>
      <c r="AF812" s="13"/>
      <c r="AU812" s="13"/>
      <c r="BK812" s="13"/>
      <c r="BZ812" s="13"/>
      <c r="CO812" s="13"/>
    </row>
    <row r="813" spans="3:93" ht="14.25" customHeight="1">
      <c r="C813" s="21"/>
      <c r="Q813" s="13"/>
      <c r="AF813" s="13"/>
      <c r="AU813" s="13"/>
      <c r="BK813" s="13"/>
      <c r="BZ813" s="13"/>
      <c r="CO813" s="13"/>
    </row>
    <row r="814" spans="3:93" ht="14.25" customHeight="1">
      <c r="C814" s="21"/>
      <c r="Q814" s="13"/>
      <c r="AF814" s="13"/>
      <c r="AU814" s="13"/>
      <c r="BK814" s="13"/>
      <c r="BZ814" s="13"/>
      <c r="CO814" s="13"/>
    </row>
    <row r="815" spans="3:93" ht="14.25" customHeight="1">
      <c r="C815" s="21"/>
      <c r="Q815" s="13"/>
      <c r="AF815" s="13"/>
      <c r="AU815" s="13"/>
      <c r="BK815" s="13"/>
      <c r="BZ815" s="13"/>
      <c r="CO815" s="13"/>
    </row>
    <row r="816" spans="3:93" ht="14.25" customHeight="1">
      <c r="C816" s="21"/>
      <c r="Q816" s="13"/>
      <c r="AF816" s="13"/>
      <c r="AU816" s="13"/>
      <c r="BK816" s="13"/>
      <c r="BZ816" s="13"/>
      <c r="CO816" s="13"/>
    </row>
    <row r="817" spans="3:93" ht="14.25" customHeight="1">
      <c r="C817" s="21"/>
      <c r="Q817" s="13"/>
      <c r="AF817" s="13"/>
      <c r="AU817" s="13"/>
      <c r="BK817" s="13"/>
      <c r="BZ817" s="13"/>
      <c r="CO817" s="13"/>
    </row>
    <row r="818" spans="3:93" ht="14.25" customHeight="1">
      <c r="C818" s="21"/>
      <c r="Q818" s="13"/>
      <c r="AF818" s="13"/>
      <c r="AU818" s="13"/>
      <c r="BK818" s="13"/>
      <c r="BZ818" s="13"/>
      <c r="CO818" s="13"/>
    </row>
    <row r="819" spans="3:93" ht="14.25" customHeight="1">
      <c r="C819" s="21"/>
      <c r="Q819" s="13"/>
      <c r="AF819" s="13"/>
      <c r="AU819" s="13"/>
      <c r="BK819" s="13"/>
      <c r="BZ819" s="13"/>
      <c r="CO819" s="13"/>
    </row>
    <row r="820" spans="3:93" ht="14.25" customHeight="1">
      <c r="C820" s="21"/>
      <c r="Q820" s="13"/>
      <c r="AF820" s="13"/>
      <c r="AU820" s="13"/>
      <c r="BK820" s="13"/>
      <c r="BZ820" s="13"/>
      <c r="CO820" s="13"/>
    </row>
    <row r="821" spans="3:93" ht="14.25" customHeight="1">
      <c r="C821" s="21"/>
      <c r="Q821" s="13"/>
      <c r="AF821" s="13"/>
      <c r="AU821" s="13"/>
      <c r="BK821" s="13"/>
      <c r="BZ821" s="13"/>
      <c r="CO821" s="13"/>
    </row>
    <row r="822" spans="3:93" ht="14.25" customHeight="1">
      <c r="C822" s="21"/>
      <c r="Q822" s="13"/>
      <c r="AF822" s="13"/>
      <c r="AU822" s="13"/>
      <c r="BK822" s="13"/>
      <c r="BZ822" s="13"/>
      <c r="CO822" s="13"/>
    </row>
    <row r="823" spans="3:93" ht="14.25" customHeight="1">
      <c r="C823" s="21"/>
      <c r="Q823" s="13"/>
      <c r="AF823" s="13"/>
      <c r="AU823" s="13"/>
      <c r="BK823" s="13"/>
      <c r="BZ823" s="13"/>
      <c r="CO823" s="13"/>
    </row>
    <row r="824" spans="3:93" ht="14.25" customHeight="1">
      <c r="C824" s="21"/>
      <c r="Q824" s="13"/>
      <c r="AF824" s="13"/>
      <c r="AU824" s="13"/>
      <c r="BK824" s="13"/>
      <c r="BZ824" s="13"/>
      <c r="CO824" s="13"/>
    </row>
    <row r="825" spans="3:93" ht="14.25" customHeight="1">
      <c r="C825" s="21"/>
      <c r="Q825" s="13"/>
      <c r="AF825" s="13"/>
      <c r="AU825" s="13"/>
      <c r="BK825" s="13"/>
      <c r="BZ825" s="13"/>
      <c r="CO825" s="13"/>
    </row>
    <row r="826" spans="3:93" ht="14.25" customHeight="1">
      <c r="C826" s="21"/>
      <c r="Q826" s="13"/>
      <c r="AF826" s="13"/>
      <c r="AU826" s="13"/>
      <c r="BK826" s="13"/>
      <c r="BZ826" s="13"/>
      <c r="CO826" s="13"/>
    </row>
    <row r="827" spans="3:93" ht="14.25" customHeight="1">
      <c r="C827" s="21"/>
      <c r="Q827" s="13"/>
      <c r="AF827" s="13"/>
      <c r="AU827" s="13"/>
      <c r="BK827" s="13"/>
      <c r="BZ827" s="13"/>
      <c r="CO827" s="13"/>
    </row>
    <row r="828" spans="3:93" ht="14.25" customHeight="1">
      <c r="C828" s="21"/>
      <c r="Q828" s="13"/>
      <c r="AF828" s="13"/>
      <c r="AU828" s="13"/>
      <c r="BK828" s="13"/>
      <c r="BZ828" s="13"/>
      <c r="CO828" s="13"/>
    </row>
    <row r="829" spans="3:93" ht="14.25" customHeight="1">
      <c r="C829" s="21"/>
      <c r="Q829" s="13"/>
      <c r="AF829" s="13"/>
      <c r="AU829" s="13"/>
      <c r="BK829" s="13"/>
      <c r="BZ829" s="13"/>
      <c r="CO829" s="13"/>
    </row>
    <row r="830" spans="3:93" ht="14.25" customHeight="1">
      <c r="C830" s="21"/>
      <c r="Q830" s="13"/>
      <c r="AF830" s="13"/>
      <c r="AU830" s="13"/>
      <c r="BK830" s="13"/>
      <c r="BZ830" s="13"/>
      <c r="CO830" s="13"/>
    </row>
    <row r="831" spans="3:93" ht="14.25" customHeight="1">
      <c r="C831" s="21"/>
      <c r="Q831" s="13"/>
      <c r="AF831" s="13"/>
      <c r="AU831" s="13"/>
      <c r="BK831" s="13"/>
      <c r="BZ831" s="13"/>
      <c r="CO831" s="13"/>
    </row>
    <row r="832" spans="3:93" ht="14.25" customHeight="1">
      <c r="C832" s="21"/>
      <c r="Q832" s="13"/>
      <c r="AF832" s="13"/>
      <c r="AU832" s="13"/>
      <c r="BK832" s="13"/>
      <c r="BZ832" s="13"/>
      <c r="CO832" s="13"/>
    </row>
    <row r="833" spans="3:93" ht="14.25" customHeight="1">
      <c r="C833" s="21"/>
      <c r="Q833" s="13"/>
      <c r="AF833" s="13"/>
      <c r="AU833" s="13"/>
      <c r="BK833" s="13"/>
      <c r="BZ833" s="13"/>
      <c r="CO833" s="13"/>
    </row>
    <row r="834" spans="3:93" ht="14.25" customHeight="1">
      <c r="C834" s="21"/>
      <c r="Q834" s="13"/>
      <c r="AF834" s="13"/>
      <c r="AU834" s="13"/>
      <c r="BK834" s="13"/>
      <c r="BZ834" s="13"/>
      <c r="CO834" s="13"/>
    </row>
    <row r="835" spans="3:93" ht="14.25" customHeight="1">
      <c r="C835" s="21"/>
      <c r="Q835" s="13"/>
      <c r="AF835" s="13"/>
      <c r="AU835" s="13"/>
      <c r="BK835" s="13"/>
      <c r="BZ835" s="13"/>
      <c r="CO835" s="13"/>
    </row>
    <row r="836" spans="3:93" ht="14.25" customHeight="1">
      <c r="C836" s="21"/>
      <c r="Q836" s="13"/>
      <c r="AF836" s="13"/>
      <c r="AU836" s="13"/>
      <c r="BK836" s="13"/>
      <c r="BZ836" s="13"/>
      <c r="CO836" s="13"/>
    </row>
    <row r="837" spans="3:93" ht="14.25" customHeight="1">
      <c r="C837" s="21"/>
      <c r="Q837" s="13"/>
      <c r="AF837" s="13"/>
      <c r="AU837" s="13"/>
      <c r="BK837" s="13"/>
      <c r="BZ837" s="13"/>
      <c r="CO837" s="13"/>
    </row>
    <row r="838" spans="3:93" ht="14.25" customHeight="1">
      <c r="C838" s="21"/>
      <c r="Q838" s="13"/>
      <c r="AF838" s="13"/>
      <c r="AU838" s="13"/>
      <c r="BK838" s="13"/>
      <c r="BZ838" s="13"/>
      <c r="CO838" s="13"/>
    </row>
    <row r="839" spans="3:93" ht="14.25" customHeight="1">
      <c r="C839" s="21"/>
      <c r="Q839" s="13"/>
      <c r="AF839" s="13"/>
      <c r="AU839" s="13"/>
      <c r="BK839" s="13"/>
      <c r="BZ839" s="13"/>
      <c r="CO839" s="13"/>
    </row>
    <row r="840" spans="3:93" ht="14.25" customHeight="1">
      <c r="C840" s="21"/>
      <c r="Q840" s="13"/>
      <c r="AF840" s="13"/>
      <c r="AU840" s="13"/>
      <c r="BK840" s="13"/>
      <c r="BZ840" s="13"/>
      <c r="CO840" s="13"/>
    </row>
    <row r="841" spans="3:93" ht="14.25" customHeight="1">
      <c r="C841" s="21"/>
      <c r="Q841" s="13"/>
      <c r="AF841" s="13"/>
      <c r="AU841" s="13"/>
      <c r="BK841" s="13"/>
      <c r="BZ841" s="13"/>
      <c r="CO841" s="13"/>
    </row>
    <row r="842" spans="3:93" ht="14.25" customHeight="1">
      <c r="C842" s="21"/>
      <c r="Q842" s="13"/>
      <c r="AF842" s="13"/>
      <c r="AU842" s="13"/>
      <c r="BK842" s="13"/>
      <c r="BZ842" s="13"/>
      <c r="CO842" s="13"/>
    </row>
    <row r="843" spans="3:93" ht="14.25" customHeight="1">
      <c r="C843" s="21"/>
      <c r="Q843" s="13"/>
      <c r="AF843" s="13"/>
      <c r="AU843" s="13"/>
      <c r="BK843" s="13"/>
      <c r="BZ843" s="13"/>
      <c r="CO843" s="13"/>
    </row>
    <row r="844" spans="3:93" ht="14.25" customHeight="1">
      <c r="C844" s="21"/>
      <c r="Q844" s="13"/>
      <c r="AF844" s="13"/>
      <c r="AU844" s="13"/>
      <c r="BK844" s="13"/>
      <c r="BZ844" s="13"/>
      <c r="CO844" s="13"/>
    </row>
    <row r="845" spans="3:93" ht="14.25" customHeight="1">
      <c r="C845" s="21"/>
      <c r="Q845" s="13"/>
      <c r="AF845" s="13"/>
      <c r="AU845" s="13"/>
      <c r="BK845" s="13"/>
      <c r="BZ845" s="13"/>
      <c r="CO845" s="13"/>
    </row>
    <row r="846" spans="3:93" ht="14.25" customHeight="1">
      <c r="C846" s="21"/>
      <c r="Q846" s="13"/>
      <c r="AF846" s="13"/>
      <c r="AU846" s="13"/>
      <c r="BK846" s="13"/>
      <c r="BZ846" s="13"/>
      <c r="CO846" s="13"/>
    </row>
    <row r="847" spans="3:93" ht="14.25" customHeight="1">
      <c r="C847" s="21"/>
      <c r="Q847" s="13"/>
      <c r="AF847" s="13"/>
      <c r="AU847" s="13"/>
      <c r="BK847" s="13"/>
      <c r="BZ847" s="13"/>
      <c r="CO847" s="13"/>
    </row>
    <row r="848" spans="3:93" ht="14.25" customHeight="1">
      <c r="C848" s="21"/>
      <c r="Q848" s="13"/>
      <c r="AF848" s="13"/>
      <c r="AU848" s="13"/>
      <c r="BK848" s="13"/>
      <c r="BZ848" s="13"/>
      <c r="CO848" s="13"/>
    </row>
    <row r="849" spans="3:93" ht="14.25" customHeight="1">
      <c r="C849" s="21"/>
      <c r="Q849" s="13"/>
      <c r="AF849" s="13"/>
      <c r="AU849" s="13"/>
      <c r="BK849" s="13"/>
      <c r="BZ849" s="13"/>
      <c r="CO849" s="13"/>
    </row>
    <row r="850" spans="3:93" ht="14.25" customHeight="1">
      <c r="C850" s="21"/>
      <c r="Q850" s="13"/>
      <c r="AF850" s="13"/>
      <c r="AU850" s="13"/>
      <c r="BK850" s="13"/>
      <c r="BZ850" s="13"/>
      <c r="CO850" s="13"/>
    </row>
    <row r="851" spans="3:93" ht="14.25" customHeight="1">
      <c r="C851" s="21"/>
      <c r="Q851" s="13"/>
      <c r="AF851" s="13"/>
      <c r="AU851" s="13"/>
      <c r="BK851" s="13"/>
      <c r="BZ851" s="13"/>
      <c r="CO851" s="13"/>
    </row>
    <row r="852" spans="3:93" ht="14.25" customHeight="1">
      <c r="C852" s="21"/>
      <c r="Q852" s="13"/>
      <c r="AF852" s="13"/>
      <c r="AU852" s="13"/>
      <c r="BK852" s="13"/>
      <c r="BZ852" s="13"/>
      <c r="CO852" s="13"/>
    </row>
    <row r="853" spans="3:93" ht="14.25" customHeight="1">
      <c r="C853" s="21"/>
      <c r="Q853" s="13"/>
      <c r="AF853" s="13"/>
      <c r="AU853" s="13"/>
      <c r="BK853" s="13"/>
      <c r="BZ853" s="13"/>
      <c r="CO853" s="13"/>
    </row>
    <row r="854" spans="3:93" ht="14.25" customHeight="1">
      <c r="C854" s="21"/>
      <c r="Q854" s="13"/>
      <c r="AF854" s="13"/>
      <c r="AU854" s="13"/>
      <c r="BK854" s="13"/>
      <c r="BZ854" s="13"/>
      <c r="CO854" s="13"/>
    </row>
    <row r="855" spans="3:93" ht="14.25" customHeight="1">
      <c r="C855" s="21"/>
      <c r="Q855" s="13"/>
      <c r="AF855" s="13"/>
      <c r="AU855" s="13"/>
      <c r="BK855" s="13"/>
      <c r="BZ855" s="13"/>
      <c r="CO855" s="13"/>
    </row>
    <row r="856" spans="3:93" ht="14.25" customHeight="1">
      <c r="C856" s="21"/>
      <c r="Q856" s="13"/>
      <c r="AF856" s="13"/>
      <c r="AU856" s="13"/>
      <c r="BK856" s="13"/>
      <c r="BZ856" s="13"/>
      <c r="CO856" s="13"/>
    </row>
    <row r="857" spans="3:93" ht="14.25" customHeight="1">
      <c r="C857" s="21"/>
      <c r="Q857" s="13"/>
      <c r="AF857" s="13"/>
      <c r="AU857" s="13"/>
      <c r="BK857" s="13"/>
      <c r="BZ857" s="13"/>
      <c r="CO857" s="13"/>
    </row>
    <row r="858" spans="3:93" ht="14.25" customHeight="1">
      <c r="C858" s="21"/>
      <c r="Q858" s="13"/>
      <c r="AF858" s="13"/>
      <c r="AU858" s="13"/>
      <c r="BK858" s="13"/>
      <c r="BZ858" s="13"/>
      <c r="CO858" s="13"/>
    </row>
    <row r="859" spans="3:93" ht="14.25" customHeight="1">
      <c r="C859" s="21"/>
      <c r="Q859" s="13"/>
      <c r="AF859" s="13"/>
      <c r="AU859" s="13"/>
      <c r="BK859" s="13"/>
      <c r="BZ859" s="13"/>
      <c r="CO859" s="13"/>
    </row>
    <row r="860" spans="3:93" ht="14.25" customHeight="1">
      <c r="C860" s="21"/>
      <c r="Q860" s="13"/>
      <c r="AF860" s="13"/>
      <c r="AU860" s="13"/>
      <c r="BK860" s="13"/>
      <c r="BZ860" s="13"/>
      <c r="CO860" s="13"/>
    </row>
    <row r="861" spans="3:93" ht="14.25" customHeight="1">
      <c r="C861" s="21"/>
      <c r="Q861" s="13"/>
      <c r="AF861" s="13"/>
      <c r="AU861" s="13"/>
      <c r="BK861" s="13"/>
      <c r="BZ861" s="13"/>
      <c r="CO861" s="13"/>
    </row>
    <row r="862" spans="3:93" ht="14.25" customHeight="1">
      <c r="C862" s="21"/>
      <c r="Q862" s="13"/>
      <c r="AF862" s="13"/>
      <c r="AU862" s="13"/>
      <c r="BK862" s="13"/>
      <c r="BZ862" s="13"/>
      <c r="CO862" s="13"/>
    </row>
    <row r="863" spans="3:93" ht="14.25" customHeight="1">
      <c r="C863" s="21"/>
      <c r="Q863" s="13"/>
      <c r="AF863" s="13"/>
      <c r="AU863" s="13"/>
      <c r="BK863" s="13"/>
      <c r="BZ863" s="13"/>
      <c r="CO863" s="13"/>
    </row>
    <row r="864" spans="3:93" ht="14.25" customHeight="1">
      <c r="C864" s="21"/>
      <c r="Q864" s="13"/>
      <c r="AF864" s="13"/>
      <c r="AU864" s="13"/>
      <c r="BK864" s="13"/>
      <c r="BZ864" s="13"/>
      <c r="CO864" s="13"/>
    </row>
    <row r="865" spans="3:93" ht="14.25" customHeight="1">
      <c r="C865" s="21"/>
      <c r="Q865" s="13"/>
      <c r="AF865" s="13"/>
      <c r="AU865" s="13"/>
      <c r="BK865" s="13"/>
      <c r="BZ865" s="13"/>
      <c r="CO865" s="13"/>
    </row>
    <row r="866" spans="3:93" ht="14.25" customHeight="1">
      <c r="C866" s="21"/>
      <c r="Q866" s="13"/>
      <c r="AF866" s="13"/>
      <c r="AU866" s="13"/>
      <c r="BK866" s="13"/>
      <c r="BZ866" s="13"/>
      <c r="CO866" s="13"/>
    </row>
  </sheetData>
  <mergeCells count="12">
    <mergeCell ref="CD5:CQ5"/>
    <mergeCell ref="K13:T13"/>
    <mergeCell ref="CH13:CQ13"/>
    <mergeCell ref="Z13:AI13"/>
    <mergeCell ref="AO13:AX13"/>
    <mergeCell ref="BD13:BM13"/>
    <mergeCell ref="BS13:CB13"/>
    <mergeCell ref="G5:T5"/>
    <mergeCell ref="V5:AI5"/>
    <mergeCell ref="AK5:AX5"/>
    <mergeCell ref="AZ5:BM5"/>
    <mergeCell ref="BO5:CB5"/>
  </mergeCells>
  <printOptions gridLines="1"/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1D58D2555BC14B96DA0E7067081C89" ma:contentTypeVersion="4" ma:contentTypeDescription="Create a new document." ma:contentTypeScope="" ma:versionID="4b9f0de61f32eab846cbdf528e0365a6">
  <xsd:schema xmlns:xsd="http://www.w3.org/2001/XMLSchema" xmlns:xs="http://www.w3.org/2001/XMLSchema" xmlns:p="http://schemas.microsoft.com/office/2006/metadata/properties" xmlns:ns2="95EA015B-16B9-45B9-BC5B-C9297A67CB1C" xmlns:ns3="95ea015b-16b9-45b9-bc5b-c9297a67cb1c" xmlns:ns4="191801cf-70e2-4b68-a88a-a0a3655afe07" xmlns:ns5="b4ace3c3-5fe0-4382-9ffe-89eb4163eab4" targetNamespace="http://schemas.microsoft.com/office/2006/metadata/properties" ma:root="true" ma:fieldsID="abc62f75fdb1dcaeba457e63c79d4524" ns2:_="" ns3:_="" ns4:_="" ns5:_="">
    <xsd:import namespace="95EA015B-16B9-45B9-BC5B-C9297A67CB1C"/>
    <xsd:import namespace="95ea015b-16b9-45b9-bc5b-c9297a67cb1c"/>
    <xsd:import namespace="191801cf-70e2-4b68-a88a-a0a3655afe07"/>
    <xsd:import namespace="b4ace3c3-5fe0-4382-9ffe-89eb4163eab4"/>
    <xsd:element name="properties">
      <xsd:complexType>
        <xsd:sequence>
          <xsd:element name="documentManagement">
            <xsd:complexType>
              <xsd:all>
                <xsd:element ref="ns2:Version_x0020_Status" minOccurs="0"/>
                <xsd:element ref="ns3:TaxCatchAll" minOccurs="0"/>
                <xsd:element ref="ns4:gf6253a543314b3398c851d0509d1365" minOccurs="0"/>
                <xsd:element ref="ns4:h3c811ad23bc486f97bcc74ac59da9bd" minOccurs="0"/>
                <xsd:element ref="ns3:SharedWithUsers" minOccurs="0"/>
                <xsd:element ref="ns3:SharedWithDetails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A015B-16B9-45B9-BC5B-C9297A67CB1C" elementFormDefault="qualified">
    <xsd:import namespace="http://schemas.microsoft.com/office/2006/documentManagement/types"/>
    <xsd:import namespace="http://schemas.microsoft.com/office/infopath/2007/PartnerControls"/>
    <xsd:element name="Version_x0020_Status" ma:index="8" nillable="true" ma:displayName="Version Status" ma:default="Draft" ma:format="Dropdown" ma:internalName="Version_x0020_Status" ma:readOnly="false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a015b-16b9-45b9-bc5b-c9297a67cb1c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f33a080-8bf4-45f4-982d-36ec4348530e}" ma:internalName="TaxCatchAll" ma:showField="CatchAllData" ma:web="95ea015b-16b9-45b9-bc5b-c9297a67cb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801cf-70e2-4b68-a88a-a0a3655afe07" elementFormDefault="qualified">
    <xsd:import namespace="http://schemas.microsoft.com/office/2006/documentManagement/types"/>
    <xsd:import namespace="http://schemas.microsoft.com/office/infopath/2007/PartnerControls"/>
    <xsd:element name="gf6253a543314b3398c851d0509d1365" ma:index="11" nillable="true" ma:taxonomy="true" ma:internalName="gf6253a543314b3398c851d0509d1365" ma:taxonomyFieldName="Project_x0020_Terms" ma:displayName="Project Terms" ma:default="" ma:fieldId="{0f6253a5-4331-4b33-98c8-51d0509d1365}" ma:sspId="3650b136-abc4-4ea2-a5f2-aa3252339c6d" ma:termSetId="23372e39-b059-491d-a7ff-5c3637b658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3c811ad23bc486f97bcc74ac59da9bd" ma:index="12" nillable="true" ma:taxonomy="true" ma:internalName="h3c811ad23bc486f97bcc74ac59da9bd" ma:taxonomyFieldName="Client_x0020_Name" ma:displayName="Client Name" ma:default="" ma:fieldId="{13c811ad-23bc-486f-97bc-c74ac59da9bd}" ma:sspId="3650b136-abc4-4ea2-a5f2-aa3252339c6d" ma:termSetId="5c7fbfa9-f84f-4d4a-8d7a-dbbfb86b132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ce3c3-5fe0-4382-9ffe-89eb4163e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ea015b-16b9-45b9-bc5b-c9297a67cb1c">
      <Value>161</Value>
    </TaxCatchAll>
    <Version_x0020_Status xmlns="95EA015B-16B9-45B9-BC5B-C9297A67CB1C">Draft</Version_x0020_Status>
    <gf6253a543314b3398c851d0509d1365 xmlns="191801cf-70e2-4b68-a88a-a0a3655afe07">
      <Terms xmlns="http://schemas.microsoft.com/office/infopath/2007/PartnerControls"/>
    </gf6253a543314b3398c851d0509d1365>
    <h3c811ad23bc486f97bcc74ac59da9bd xmlns="191801cf-70e2-4b68-a88a-a0a3655afe0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Memphis School of Excellence</TermName>
          <TermId xmlns="http://schemas.microsoft.com/office/infopath/2007/PartnerControls">925ec39a-9e6e-41ea-b5a7-c99c757fe2f1</TermId>
        </TermInfo>
      </Terms>
    </h3c811ad23bc486f97bcc74ac59da9bd>
  </documentManagement>
</p:properties>
</file>

<file path=customXml/itemProps1.xml><?xml version="1.0" encoding="utf-8"?>
<ds:datastoreItem xmlns:ds="http://schemas.openxmlformats.org/officeDocument/2006/customXml" ds:itemID="{34EF92E7-A5CA-4DF6-B9FF-629C2F21D20C}"/>
</file>

<file path=customXml/itemProps2.xml><?xml version="1.0" encoding="utf-8"?>
<ds:datastoreItem xmlns:ds="http://schemas.openxmlformats.org/officeDocument/2006/customXml" ds:itemID="{9E5CC5B4-582A-4671-97FB-3A9901AC1F7B}"/>
</file>

<file path=customXml/itemProps3.xml><?xml version="1.0" encoding="utf-8"?>
<ds:datastoreItem xmlns:ds="http://schemas.openxmlformats.org/officeDocument/2006/customXml" ds:itemID="{AA194195-B4E6-4768-80B3-E57CADD0C1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SST Summary</vt:lpstr>
      <vt:lpstr>SST Rev&amp;Exp</vt:lpstr>
      <vt:lpstr>SST Staffing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Gregory Thompson</cp:lastModifiedBy>
  <dcterms:modified xsi:type="dcterms:W3CDTF">2020-01-27T13:59:33Z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0x010100F71D58D2555BC14B96DA0E7067081C89</vt:lpwstr>
  </property>
  <property fmtid="{D5CDD505-2E9C-101B-9397-08002B2CF9AE}" pid="3" name="Project Terms">
    <vt:lpwstr/>
  </property>
  <property fmtid="{D5CDD505-2E9C-101B-9397-08002B2CF9AE}" pid="4" name="Client Name">
    <vt:lpwstr>161;#Memphis School of Excellence|925ec39a-9e6e-41ea-b5a7-c99c757fe2f1</vt:lpwstr>
  </property>
</Properties>
</file>